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s Documents\Les files\Official docs\SEP Updates Processed\New Medicine Launches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62913"/>
</workbook>
</file>

<file path=xl/calcChain.xml><?xml version="1.0" encoding="utf-8"?>
<calcChain xmlns="http://schemas.openxmlformats.org/spreadsheetml/2006/main">
  <c r="R7" i="1" l="1"/>
  <c r="P7" i="1"/>
  <c r="O7" i="1"/>
  <c r="N7" i="1"/>
  <c r="R6" i="1"/>
  <c r="P6" i="1"/>
  <c r="O6" i="1"/>
  <c r="N6" i="1"/>
</calcChain>
</file>

<file path=xl/sharedStrings.xml><?xml version="1.0" encoding="utf-8"?>
<sst xmlns="http://schemas.openxmlformats.org/spreadsheetml/2006/main" count="47" uniqueCount="39">
  <si>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</si>
  <si>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</si>
  <si>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</si>
  <si>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</si>
  <si>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</si>
  <si>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</si>
  <si>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</si>
  <si>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</si>
  <si>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</si>
  <si>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</si>
  <si>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</si>
  <si>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</si>
  <si>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</si>
  <si>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</si>
  <si>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</si>
  <si>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</si>
  <si>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</si>
  <si>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</si>
  <si>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</si>
  <si>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</si>
  <si>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</si>
  <si>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</si>
  <si>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</si>
  <si>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</si>
  <si>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</si>
  <si>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</si>
  <si>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S4</t>
  </si>
  <si>
    <t>Teva Pharmaceuticals (Pty) Ltd</t>
  </si>
  <si>
    <t>Generic</t>
  </si>
  <si>
    <t>0000000573</t>
  </si>
  <si>
    <t>46/32.16/0317</t>
  </si>
  <si>
    <t>L03AA</t>
  </si>
  <si>
    <t>FILGRASTIM TEVA 30</t>
  </si>
  <si>
    <t>FILGRASTIM</t>
  </si>
  <si>
    <t>miu/0.5ml</t>
  </si>
  <si>
    <t>PFS</t>
  </si>
  <si>
    <t>46/32.16/0318</t>
  </si>
  <si>
    <t>FILGRASTIM TEVA 48</t>
  </si>
  <si>
    <t>miu/0.8ml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</si>
</sst>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6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3" fillId="0" borderId="0" xfId="0" applyFont="1" applyAlignment="1">
      <alignment vertical="top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left" vertical="center"/>
    </xf>
    <xf numFmtId="166" fontId="20" fillId="0" borderId="0" xfId="0" applyNumberFormat="1" applyFont="1"/>
    <xf numFmtId="166" fontId="0" fillId="0" borderId="0" xfId="0" applyNumberFormat="1"/>
    <xf numFmtId="0" fontId="20" fillId="0" borderId="10" xfId="0" applyNumberFormat="1" applyFont="1" applyFill="1" applyBorder="1" applyAlignment="1">
      <alignment vertical="center"/>
    </xf>
    <xf numFmtId="0" fontId="24" fillId="0" borderId="17" xfId="0" applyNumberFormat="1" applyFont="1" applyBorder="1" applyAlignment="1">
      <alignment horizontal="righ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25" borderId="18" xfId="0" applyFont="1" applyFill="1" applyBorder="1" applyAlignment="1">
      <alignment vertical="center"/>
    </xf>
    <xf numFmtId="0" fontId="24" fillId="25" borderId="18" xfId="0" applyFont="1" applyFill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4" fillId="0" borderId="18" xfId="0" applyFont="1" applyBorder="1" applyAlignment="1">
      <alignment horizontal="right" vertical="center" wrapText="1"/>
    </xf>
    <xf numFmtId="2" fontId="24" fillId="0" borderId="18" xfId="0" applyNumberFormat="1" applyFont="1" applyBorder="1" applyAlignment="1">
      <alignment horizontal="right" vertical="center" wrapText="1"/>
    </xf>
    <xf numFmtId="0" fontId="24" fillId="0" borderId="19" xfId="0" applyNumberFormat="1" applyFont="1" applyBorder="1" applyAlignment="1">
      <alignment horizontal="righ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25" borderId="20" xfId="0" applyFont="1" applyFill="1" applyBorder="1" applyAlignment="1">
      <alignment vertical="center"/>
    </xf>
    <xf numFmtId="0" fontId="24" fillId="25" borderId="20" xfId="0" applyFont="1" applyFill="1" applyBorder="1" applyAlignment="1">
      <alignment horizontal="left" vertical="center" wrapText="1"/>
    </xf>
    <xf numFmtId="0" fontId="24" fillId="0" borderId="20" xfId="0" applyFont="1" applyBorder="1" applyAlignment="1">
      <alignment vertical="center" wrapText="1"/>
    </xf>
    <xf numFmtId="0" fontId="24" fillId="0" borderId="20" xfId="0" applyFont="1" applyBorder="1" applyAlignment="1">
      <alignment horizontal="right" vertical="center" wrapText="1"/>
    </xf>
    <xf numFmtId="0" fontId="24" fillId="0" borderId="20" xfId="0" applyFont="1" applyFill="1" applyBorder="1" applyAlignment="1">
      <alignment horizontal="left" vertical="center" wrapText="1"/>
    </xf>
    <xf numFmtId="2" fontId="24" fillId="0" borderId="21" xfId="0" applyNumberFormat="1" applyFont="1" applyBorder="1" applyAlignment="1">
      <alignment horizontal="right" vertical="center" wrapText="1"/>
    </xf>
    <xf numFmtId="2" fontId="24" fillId="0" borderId="20" xfId="0" applyNumberFormat="1" applyFont="1" applyBorder="1" applyAlignment="1">
      <alignment horizontal="right" vertical="center" wrapText="1"/>
    </xf>
    <xf numFmtId="166" fontId="24" fillId="25" borderId="10" xfId="0" applyNumberFormat="1" applyFont="1" applyFill="1" applyBorder="1" applyAlignment="1">
      <alignment vertical="center"/>
    </xf>
    <xf numFmtId="166" fontId="20" fillId="25" borderId="10" xfId="0" applyNumberFormat="1" applyFont="1" applyFill="1" applyBorder="1" applyAlignment="1">
      <alignment horizontal="left" vertical="center" wrapText="1"/>
    </xf>
    <xf numFmtId="0" fontId="23" fillId="25" borderId="10" xfId="0" applyFont="1" applyFill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tabSelected="1" view="pageBreakPreview" topLeftCell="I1" zoomScaleSheetLayoutView="100" workbookViewId="0">
      <selection activeCell="N14" sqref="N14"/>
    </sheetView>
  </sheetViews>
  <sheetFormatPr defaultRowHeight="15" x14ac:dyDescent="0.25"/>
  <cols>
    <col min="1" max="1" width="24.42578125" bestFit="1" customWidth="1"/>
    <col min="2" max="2" width="61.42578125" bestFit="1" customWidth="1"/>
    <col min="3" max="3" width="25.42578125" customWidth="1"/>
    <col min="4" max="4" width="19.42578125" customWidth="1"/>
    <col min="5" max="5" width="11.42578125" customWidth="1"/>
    <col min="6" max="6" width="15.42578125" customWidth="1"/>
    <col min="7" max="7" width="54.85546875" bestFit="1" customWidth="1"/>
    <col min="8" max="8" width="37.42578125" bestFit="1" customWidth="1"/>
    <col min="9" max="9" width="15.42578125" customWidth="1"/>
    <col min="10" max="12" width="12.42578125" customWidth="1"/>
    <col min="13" max="13" width="15.5703125" customWidth="1"/>
    <col min="14" max="14" width="23.42578125" customWidth="1"/>
    <col min="15" max="15" width="15.42578125" customWidth="1"/>
    <col min="16" max="16" width="14.42578125" customWidth="1"/>
    <col min="17" max="17" width="16.42578125" customWidth="1"/>
    <col min="18" max="18" width="15.5703125" bestFit="1" customWidth="1"/>
    <col min="19" max="19" width="29.42578125" style="20" customWidth="1"/>
    <col min="20" max="20" width="16.85546875" customWidth="1"/>
    <col min="21" max="21" width="26.42578125" customWidth="1"/>
    <col min="22" max="22" width="17" customWidth="1"/>
  </cols>
  <sheetData>
    <row r="1" spans="1:23" s="6" customFormat="1" ht="20.25" x14ac:dyDescent="0.3">
      <c r="A1" s="43" t="s">
        <v>8</v>
      </c>
      <c r="B1" s="44"/>
      <c r="C1" s="44"/>
      <c r="D1" s="45"/>
      <c r="E1" s="21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19"/>
      <c r="T1" s="5"/>
      <c r="U1" s="5"/>
    </row>
    <row r="2" spans="1:23" s="6" customFormat="1" ht="20.25" x14ac:dyDescent="0.3">
      <c r="A2" s="43" t="s">
        <v>9</v>
      </c>
      <c r="B2" s="44"/>
      <c r="C2" s="44"/>
      <c r="D2" s="4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19"/>
      <c r="T2" s="5"/>
      <c r="U2" s="5"/>
    </row>
    <row r="3" spans="1:23" s="6" customFormat="1" ht="20.25" x14ac:dyDescent="0.3">
      <c r="A3" s="43" t="s">
        <v>10</v>
      </c>
      <c r="B3" s="44"/>
      <c r="C3" s="44"/>
      <c r="D3" s="4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19"/>
      <c r="T3" s="5"/>
      <c r="U3" s="5"/>
    </row>
    <row r="4" spans="1:23" s="6" customFormat="1" ht="20.25" x14ac:dyDescent="0.3">
      <c r="A4" s="41" t="s">
        <v>11</v>
      </c>
      <c r="B4" s="42"/>
      <c r="C4" s="42"/>
      <c r="D4" s="42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19"/>
      <c r="T4" s="5"/>
      <c r="U4" s="5"/>
    </row>
    <row r="5" spans="1:23" s="10" customFormat="1" ht="48.75" customHeight="1" thickBot="1" x14ac:dyDescent="0.35">
      <c r="A5" s="12" t="s">
        <v>12</v>
      </c>
      <c r="B5" s="13" t="s">
        <v>0</v>
      </c>
      <c r="C5" s="14" t="s">
        <v>23</v>
      </c>
      <c r="D5" s="15" t="s">
        <v>13</v>
      </c>
      <c r="E5" s="13" t="s">
        <v>22</v>
      </c>
      <c r="F5" s="14" t="s">
        <v>24</v>
      </c>
      <c r="G5" s="14" t="s">
        <v>25</v>
      </c>
      <c r="H5" s="13" t="s">
        <v>14</v>
      </c>
      <c r="I5" s="15" t="s">
        <v>1</v>
      </c>
      <c r="J5" s="13" t="s">
        <v>2</v>
      </c>
      <c r="K5" s="13" t="s">
        <v>3</v>
      </c>
      <c r="L5" s="15" t="s">
        <v>15</v>
      </c>
      <c r="M5" s="15" t="s">
        <v>6</v>
      </c>
      <c r="N5" s="16" t="s">
        <v>16</v>
      </c>
      <c r="O5" s="16" t="s">
        <v>17</v>
      </c>
      <c r="P5" s="16" t="s">
        <v>18</v>
      </c>
      <c r="Q5" s="16" t="s">
        <v>19</v>
      </c>
      <c r="R5" s="16" t="s">
        <v>20</v>
      </c>
      <c r="S5" s="17" t="s">
        <v>5</v>
      </c>
      <c r="T5" s="13" t="s">
        <v>4</v>
      </c>
      <c r="U5" s="13" t="s">
        <v>7</v>
      </c>
      <c r="V5" s="15" t="s">
        <v>21</v>
      </c>
      <c r="W5" s="9"/>
    </row>
    <row r="6" spans="1:23" s="11" customFormat="1" ht="30" customHeight="1" x14ac:dyDescent="0.25">
      <c r="A6" s="22" t="s">
        <v>29</v>
      </c>
      <c r="B6" s="23" t="s">
        <v>27</v>
      </c>
      <c r="C6" s="23" t="s">
        <v>30</v>
      </c>
      <c r="D6" s="24">
        <v>3000141001</v>
      </c>
      <c r="E6" s="25" t="s">
        <v>31</v>
      </c>
      <c r="F6" s="23" t="s">
        <v>26</v>
      </c>
      <c r="G6" s="23" t="s">
        <v>32</v>
      </c>
      <c r="H6" s="26" t="s">
        <v>33</v>
      </c>
      <c r="I6" s="27">
        <v>30</v>
      </c>
      <c r="J6" s="23" t="s">
        <v>34</v>
      </c>
      <c r="K6" s="23" t="s">
        <v>35</v>
      </c>
      <c r="L6" s="23">
        <v>0.5</v>
      </c>
      <c r="M6" s="27">
        <v>5</v>
      </c>
      <c r="N6" s="28">
        <f>(Q6/1.15)-O6</f>
        <v>3818.3321739130433</v>
      </c>
      <c r="O6" s="28">
        <f>(+Q6/1.15)*0.1</f>
        <v>424.25913043478261</v>
      </c>
      <c r="P6" s="28">
        <f>Q6-(Q6/1.15)</f>
        <v>636.38869565217374</v>
      </c>
      <c r="Q6" s="28">
        <v>4878.9799999999996</v>
      </c>
      <c r="R6" s="28">
        <f>(Q6/M6)/L6</f>
        <v>1951.5919999999999</v>
      </c>
      <c r="S6" s="38">
        <v>43277</v>
      </c>
      <c r="T6" s="39"/>
      <c r="U6" s="40" t="s">
        <v>28</v>
      </c>
      <c r="V6" s="18"/>
    </row>
    <row r="7" spans="1:23" ht="41.25" thickBot="1" x14ac:dyDescent="0.3">
      <c r="A7" s="29" t="s">
        <v>29</v>
      </c>
      <c r="B7" s="30" t="s">
        <v>27</v>
      </c>
      <c r="C7" s="30" t="s">
        <v>36</v>
      </c>
      <c r="D7" s="31">
        <v>3000142001</v>
      </c>
      <c r="E7" s="32" t="s">
        <v>31</v>
      </c>
      <c r="F7" s="30" t="s">
        <v>26</v>
      </c>
      <c r="G7" s="30" t="s">
        <v>37</v>
      </c>
      <c r="H7" s="33" t="s">
        <v>33</v>
      </c>
      <c r="I7" s="34">
        <v>48</v>
      </c>
      <c r="J7" s="30" t="s">
        <v>38</v>
      </c>
      <c r="K7" s="35" t="s">
        <v>35</v>
      </c>
      <c r="L7" s="30">
        <v>0.8</v>
      </c>
      <c r="M7" s="34">
        <v>5</v>
      </c>
      <c r="N7" s="36">
        <f>(Q7/1.15)-O7</f>
        <v>5902.4269565217392</v>
      </c>
      <c r="O7" s="36">
        <f>(+Q7/1.15)*0.1</f>
        <v>655.82521739130436</v>
      </c>
      <c r="P7" s="36">
        <f>Q7-(Q7/1.15)</f>
        <v>983.73782608695637</v>
      </c>
      <c r="Q7" s="36">
        <v>7541.99</v>
      </c>
      <c r="R7" s="37">
        <f>(Q7/M7)/L7</f>
        <v>1885.4974999999997</v>
      </c>
      <c r="S7" s="38">
        <v>43277</v>
      </c>
      <c r="T7" s="39"/>
      <c r="U7" s="40" t="s">
        <v>28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  <colBreaks count="1" manualBreakCount="1">
    <brk id="4" max="6" man="1"/>
  </colBreaks>
  <ignoredErrors>
    <ignoredError sqref="A6:R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marail</cp:lastModifiedBy>
  <cp:lastPrinted>2018-06-25T09:33:39Z</cp:lastPrinted>
  <dcterms:created xsi:type="dcterms:W3CDTF">2012-08-13T07:02:09Z</dcterms:created>
  <dcterms:modified xsi:type="dcterms:W3CDTF">2018-06-25T09:36:18Z</dcterms:modified>
</cp:coreProperties>
</file>