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712383\Desktop\SEPU 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Sheet1!$A$1:$V$8</definedName>
  </definedNames>
  <calcPr calcId="162913"/>
</workbook>
</file>

<file path=xl/calcChain.xml><?xml version="1.0" encoding="utf-8"?>
<calcChain xmlns="http://schemas.openxmlformats.org/spreadsheetml/2006/main">
  <c r="R8" i="1" l="1"/>
  <c r="P8" i="1"/>
  <c r="O8" i="1"/>
  <c r="N8" i="1"/>
  <c r="R7" i="1"/>
  <c r="P7" i="1"/>
  <c r="O7" i="1"/>
  <c r="N7" i="1"/>
  <c r="R6" i="1"/>
  <c r="P6" i="1"/>
  <c r="O6" i="1"/>
  <c r="N6" i="1"/>
</calcChain>
</file>

<file path=xl/sharedStrings.xml><?xml version="1.0" encoding="utf-8"?>
<sst xmlns="http://schemas.openxmlformats.org/spreadsheetml/2006/main" count="54" uniqueCount="39">
  <si>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</si>
  <si>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</si>
  <si>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</si>
  <si>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</si>
  <si>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</si>
  <si>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</si>
  <si>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</si>
  <si>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</si>
  <si>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</si>
  <si>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</si>
  <si>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</si>
  <si>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</si>
  <si>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</si>
  <si>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</si>
  <si>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</si>
  <si>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</si>
  <si>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</si>
  <si>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</si>
  <si>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</si>
  <si>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</si>
  <si>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</si>
  <si>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</si>
  <si>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</si>
  <si>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</si>
  <si>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</si>
  <si>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</si>
  <si>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</si>
  <si>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Teva Pharmaceuticals (Pty) Ltd</t>
  </si>
  <si>
    <t>46/2.5/0772.764</t>
  </si>
  <si>
    <t>N03AX</t>
  </si>
  <si>
    <t>S5</t>
  </si>
  <si>
    <t>PREGABALIN TEVA 25</t>
  </si>
  <si>
    <t>PREGABALIN</t>
  </si>
  <si>
    <t>mg</t>
  </si>
  <si>
    <t>CAP</t>
  </si>
  <si>
    <t>46/2.5/0774.766</t>
  </si>
  <si>
    <t>PREGABALIN TEVA 75</t>
  </si>
  <si>
    <t>46/2.5/0775.767</t>
  </si>
  <si>
    <t>PREGABALIN TEVA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</si>
</sst>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2" fontId="24" fillId="0" borderId="10" xfId="0" applyNumberFormat="1" applyFont="1" applyBorder="1" applyAlignment="1">
      <alignment vertical="center"/>
    </xf>
    <xf numFmtId="2" fontId="23" fillId="0" borderId="17" xfId="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right" vertical="center"/>
    </xf>
    <xf numFmtId="165" fontId="23" fillId="0" borderId="18" xfId="0" applyNumberFormat="1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view="pageBreakPreview" topLeftCell="H1" zoomScaleSheetLayoutView="100" workbookViewId="0">
      <selection activeCell="D26" sqref="D26"/>
    </sheetView>
  </sheetViews>
  <sheetFormatPr defaultRowHeight="15" x14ac:dyDescent="0.25"/>
  <cols>
    <col min="1" max="1" width="24.42578125" bestFit="1" customWidth="1"/>
    <col min="2" max="2" width="51.28515625" bestFit="1" customWidth="1"/>
    <col min="3" max="3" width="25.42578125" customWidth="1"/>
    <col min="4" max="4" width="19.42578125" customWidth="1"/>
    <col min="5" max="5" width="30" customWidth="1"/>
    <col min="6" max="6" width="15.42578125" customWidth="1"/>
    <col min="7" max="7" width="54.85546875" bestFit="1" customWidth="1"/>
    <col min="8" max="8" width="37.42578125" bestFit="1" customWidth="1"/>
    <col min="9" max="9" width="15.42578125" customWidth="1"/>
    <col min="10" max="12" width="12.42578125" customWidth="1"/>
    <col min="13" max="13" width="15.5703125" customWidth="1"/>
    <col min="14" max="14" width="23.42578125" customWidth="1"/>
    <col min="15" max="15" width="15.42578125" customWidth="1"/>
    <col min="16" max="16" width="14.42578125" customWidth="1"/>
    <col min="17" max="17" width="16.42578125" customWidth="1"/>
    <col min="18" max="18" width="16.5703125" customWidth="1"/>
    <col min="19" max="19" width="29.42578125" customWidth="1"/>
    <col min="20" max="20" width="16.85546875" customWidth="1"/>
    <col min="21" max="21" width="26.42578125" customWidth="1"/>
    <col min="22" max="22" width="17" customWidth="1"/>
  </cols>
  <sheetData>
    <row r="1" spans="1:23" s="6" customFormat="1" ht="20.25" x14ac:dyDescent="0.3">
      <c r="A1" s="31" t="s">
        <v>8</v>
      </c>
      <c r="B1" s="32"/>
      <c r="C1" s="32"/>
      <c r="D1" s="33"/>
      <c r="E1" s="22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31" t="s">
        <v>9</v>
      </c>
      <c r="B2" s="32"/>
      <c r="C2" s="32"/>
      <c r="D2" s="3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31" t="s">
        <v>10</v>
      </c>
      <c r="B3" s="32"/>
      <c r="C3" s="32"/>
      <c r="D3" s="3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9" t="s">
        <v>11</v>
      </c>
      <c r="B4" s="30"/>
      <c r="C4" s="30"/>
      <c r="D4" s="30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35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8">
        <v>573</v>
      </c>
      <c r="B6" s="22" t="s">
        <v>27</v>
      </c>
      <c r="C6" s="22" t="s">
        <v>28</v>
      </c>
      <c r="D6" s="23">
        <v>723853001</v>
      </c>
      <c r="E6" s="23" t="s">
        <v>29</v>
      </c>
      <c r="F6" s="23" t="s">
        <v>30</v>
      </c>
      <c r="G6" s="22" t="s">
        <v>31</v>
      </c>
      <c r="H6" s="23" t="s">
        <v>32</v>
      </c>
      <c r="I6" s="23">
        <v>25</v>
      </c>
      <c r="J6" s="23" t="s">
        <v>33</v>
      </c>
      <c r="K6" s="23" t="s">
        <v>34</v>
      </c>
      <c r="L6" s="23">
        <v>60</v>
      </c>
      <c r="M6" s="23">
        <v>1</v>
      </c>
      <c r="N6" s="24">
        <f>(Q6/1.14)-O6</f>
        <v>109.73982456140352</v>
      </c>
      <c r="O6" s="24">
        <f>ROUNDDOWN((+Q6/1.14)*0.1,2)</f>
        <v>12.19</v>
      </c>
      <c r="P6" s="24">
        <f>Q6-(Q6/1.14)</f>
        <v>17.070175438596479</v>
      </c>
      <c r="Q6" s="25">
        <v>139</v>
      </c>
      <c r="R6" s="25">
        <f>Q6/L6</f>
        <v>2.3166666666666669</v>
      </c>
      <c r="S6" s="18">
        <v>43132</v>
      </c>
      <c r="T6" s="17"/>
      <c r="U6" s="21" t="s">
        <v>26</v>
      </c>
      <c r="V6" s="19"/>
    </row>
    <row r="7" spans="1:23" ht="20.25" x14ac:dyDescent="0.25">
      <c r="A7" s="28">
        <v>573</v>
      </c>
      <c r="B7" s="20" t="s">
        <v>27</v>
      </c>
      <c r="C7" s="21" t="s">
        <v>35</v>
      </c>
      <c r="D7" s="20">
        <v>723854001</v>
      </c>
      <c r="E7" s="20" t="s">
        <v>29</v>
      </c>
      <c r="F7" s="20" t="s">
        <v>30</v>
      </c>
      <c r="G7" s="20" t="s">
        <v>36</v>
      </c>
      <c r="H7" s="20" t="s">
        <v>32</v>
      </c>
      <c r="I7" s="20">
        <v>75</v>
      </c>
      <c r="J7" s="20" t="s">
        <v>33</v>
      </c>
      <c r="K7" s="26" t="s">
        <v>34</v>
      </c>
      <c r="L7" s="20">
        <v>60</v>
      </c>
      <c r="M7" s="20">
        <v>1</v>
      </c>
      <c r="N7" s="24">
        <f>(Q7/1.14)-O7</f>
        <v>276.31754385964916</v>
      </c>
      <c r="O7" s="24">
        <f>ROUNDDOWN((+Q7/1.14)*0.1,2)</f>
        <v>30.7</v>
      </c>
      <c r="P7" s="24">
        <f>Q7-(Q7/1.14)</f>
        <v>42.982456140350848</v>
      </c>
      <c r="Q7" s="27">
        <v>350</v>
      </c>
      <c r="R7" s="27">
        <f>Q7/L7</f>
        <v>5.833333333333333</v>
      </c>
      <c r="S7" s="18">
        <v>43132</v>
      </c>
      <c r="T7" s="17"/>
      <c r="U7" s="21" t="s">
        <v>26</v>
      </c>
      <c r="V7" s="17"/>
    </row>
    <row r="8" spans="1:23" ht="20.25" x14ac:dyDescent="0.25">
      <c r="A8" s="28">
        <v>573</v>
      </c>
      <c r="B8" s="20" t="s">
        <v>27</v>
      </c>
      <c r="C8" s="21" t="s">
        <v>37</v>
      </c>
      <c r="D8" s="20">
        <v>723855001</v>
      </c>
      <c r="E8" s="20" t="s">
        <v>29</v>
      </c>
      <c r="F8" s="20" t="s">
        <v>30</v>
      </c>
      <c r="G8" s="20" t="s">
        <v>38</v>
      </c>
      <c r="H8" s="20" t="s">
        <v>32</v>
      </c>
      <c r="I8" s="20">
        <v>150</v>
      </c>
      <c r="J8" s="20" t="s">
        <v>33</v>
      </c>
      <c r="K8" s="26" t="s">
        <v>34</v>
      </c>
      <c r="L8" s="20">
        <v>60</v>
      </c>
      <c r="M8" s="20">
        <v>1</v>
      </c>
      <c r="N8" s="24">
        <f>(Q8/1.14)-O8</f>
        <v>414.47631578947369</v>
      </c>
      <c r="O8" s="24">
        <f>ROUNDDOWN((+Q8/1.14)*0.1,2)</f>
        <v>46.05</v>
      </c>
      <c r="P8" s="24">
        <f>Q8-(Q8/1.14)</f>
        <v>64.473684210526301</v>
      </c>
      <c r="Q8" s="27">
        <v>525</v>
      </c>
      <c r="R8" s="27">
        <f>Q8/L8</f>
        <v>8.75</v>
      </c>
      <c r="S8" s="18">
        <v>43132</v>
      </c>
      <c r="T8" s="20"/>
      <c r="U8" s="21" t="s">
        <v>26</v>
      </c>
      <c r="V8" s="20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2017-03-16T10:58:51Z</cp:lastPrinted>
  <dcterms:created xsi:type="dcterms:W3CDTF">2012-08-13T07:02:09Z</dcterms:created>
  <dcterms:modified xsi:type="dcterms:W3CDTF">2018-01-31T09:12:42Z</dcterms:modified>
</cp:coreProperties>
</file>