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Sheet1!$A$1:$V$9</definedName>
  </definedNames>
  <calcPr calcId="162913"/>
</workbook>
</file>

<file path=xl/calcChain.xml><?xml version="1.0" encoding="utf-8"?>
<calcChain xmlns="http://schemas.openxmlformats.org/spreadsheetml/2006/main">
  <c r="R7" i="1" l="1"/>
  <c r="R8" i="1"/>
  <c r="R9" i="1"/>
  <c r="R6" i="1"/>
  <c r="O9" i="1"/>
  <c r="O8" i="1"/>
  <c r="O7" i="1"/>
  <c r="O6" i="1"/>
  <c r="P7" i="1" l="1"/>
  <c r="Q7" i="1" s="1"/>
  <c r="P8" i="1"/>
  <c r="Q8" i="1" s="1"/>
  <c r="P9" i="1"/>
  <c r="Q9" i="1" s="1"/>
  <c r="P6" i="1"/>
  <c r="Q6" i="1" s="1"/>
</calcChain>
</file>

<file path=xl/sharedStrings.xml><?xml version="1.0" encoding="utf-8"?>
<sst xmlns="http://schemas.openxmlformats.org/spreadsheetml/2006/main" count="63" uniqueCount="41">
  <si>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</si>
  <si>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</si>
  <si>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</si>
  <si>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</si>
  <si>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</si>
  <si>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</si>
  <si>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</si>
  <si>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</si>
  <si>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</si>
  <si>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</si>
  <si>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</si>
  <si>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</si>
  <si>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</si>
  <si>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</si>
  <si>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</si>
  <si>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</si>
  <si>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</si>
  <si>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</si>
  <si>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</si>
  <si>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</si>
  <si>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</si>
  <si>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</si>
  <si>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</si>
  <si>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</si>
  <si>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</si>
  <si>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</si>
  <si>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Janssen Pharmaceutica (Pty) Ltd</t>
  </si>
  <si>
    <t>46/1.2/0380</t>
  </si>
  <si>
    <t>N06BA</t>
  </si>
  <si>
    <t>S6</t>
  </si>
  <si>
    <t>Neucon 18 mg</t>
  </si>
  <si>
    <t>methylphenidate hydrochloride</t>
  </si>
  <si>
    <t>mg</t>
  </si>
  <si>
    <t>TAB</t>
  </si>
  <si>
    <t>46/1.2/0381</t>
  </si>
  <si>
    <t>Neucon 27 mg</t>
  </si>
  <si>
    <t>46/1.2/0382</t>
  </si>
  <si>
    <t>Neucon 36 mg</t>
  </si>
  <si>
    <t>46/1.2/0383</t>
  </si>
  <si>
    <t>Neucon 54 mg</t>
  </si>
  <si>
    <t>Originator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</si>
</sst>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6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165" fontId="24" fillId="0" borderId="10" xfId="0" applyNumberFormat="1" applyFont="1" applyFill="1" applyBorder="1" applyAlignment="1">
      <alignment horizontal="right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49" fontId="24" fillId="0" borderId="10" xfId="0" applyNumberFormat="1" applyFont="1" applyFill="1" applyBorder="1" applyAlignment="1">
      <alignment horizontal="left" vertical="center"/>
    </xf>
    <xf numFmtId="0" fontId="23" fillId="25" borderId="10" xfId="0" applyFont="1" applyFill="1" applyBorder="1" applyAlignment="1">
      <alignment horizontal="right" vertical="center"/>
    </xf>
    <xf numFmtId="4" fontId="23" fillId="25" borderId="10" xfId="0" applyNumberFormat="1" applyFont="1" applyFill="1" applyBorder="1" applyAlignment="1">
      <alignment horizontal="right" vertical="center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view="pageBreakPreview" topLeftCell="E1" zoomScaleSheetLayoutView="100" workbookViewId="0">
      <selection activeCell="G15" sqref="G15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43.375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32" t="s">
        <v>8</v>
      </c>
      <c r="B1" s="33"/>
      <c r="C1" s="33"/>
      <c r="D1" s="34"/>
      <c r="E1" s="27" t="s">
        <v>26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32" t="s">
        <v>9</v>
      </c>
      <c r="B2" s="33"/>
      <c r="C2" s="33"/>
      <c r="D2" s="3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32" t="s">
        <v>10</v>
      </c>
      <c r="B3" s="33"/>
      <c r="C3" s="33"/>
      <c r="D3" s="3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30" t="s">
        <v>11</v>
      </c>
      <c r="B4" s="31"/>
      <c r="C4" s="31"/>
      <c r="D4" s="31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9.75" customHeight="1" x14ac:dyDescent="0.3">
      <c r="A6" s="21">
        <v>900</v>
      </c>
      <c r="B6" s="22" t="s">
        <v>26</v>
      </c>
      <c r="C6" s="23" t="s">
        <v>27</v>
      </c>
      <c r="D6" s="24">
        <v>723695001</v>
      </c>
      <c r="E6" s="25" t="s">
        <v>28</v>
      </c>
      <c r="F6" s="23" t="s">
        <v>29</v>
      </c>
      <c r="G6" s="23" t="s">
        <v>30</v>
      </c>
      <c r="H6" s="26" t="s">
        <v>31</v>
      </c>
      <c r="I6" s="24">
        <v>18</v>
      </c>
      <c r="J6" s="24" t="s">
        <v>32</v>
      </c>
      <c r="K6" s="24" t="s">
        <v>33</v>
      </c>
      <c r="L6" s="24">
        <v>30</v>
      </c>
      <c r="M6" s="24">
        <v>1</v>
      </c>
      <c r="N6" s="28">
        <v>411.65</v>
      </c>
      <c r="O6" s="29">
        <f>ROUND(N6*13.18%,2)</f>
        <v>54.26</v>
      </c>
      <c r="P6" s="29">
        <f>ROUND((N6+O6)*14%,2)</f>
        <v>65.23</v>
      </c>
      <c r="Q6" s="29">
        <f>ROUND(N6+O6+P6,2)</f>
        <v>531.14</v>
      </c>
      <c r="R6" s="29">
        <f>Q6/L6</f>
        <v>17.704666666666665</v>
      </c>
      <c r="S6" s="19">
        <v>43125</v>
      </c>
      <c r="T6" s="20"/>
      <c r="U6" s="17" t="s">
        <v>40</v>
      </c>
      <c r="V6" s="18"/>
    </row>
    <row r="7" spans="1:23" ht="30" customHeight="1" x14ac:dyDescent="0.25">
      <c r="A7" s="21">
        <v>900</v>
      </c>
      <c r="B7" s="22" t="s">
        <v>26</v>
      </c>
      <c r="C7" s="23" t="s">
        <v>34</v>
      </c>
      <c r="D7" s="24">
        <v>723696001</v>
      </c>
      <c r="E7" s="25" t="s">
        <v>28</v>
      </c>
      <c r="F7" s="23" t="s">
        <v>29</v>
      </c>
      <c r="G7" s="23" t="s">
        <v>35</v>
      </c>
      <c r="H7" s="26" t="s">
        <v>31</v>
      </c>
      <c r="I7" s="24">
        <v>27</v>
      </c>
      <c r="J7" s="24" t="s">
        <v>32</v>
      </c>
      <c r="K7" s="24" t="s">
        <v>33</v>
      </c>
      <c r="L7" s="24">
        <v>30</v>
      </c>
      <c r="M7" s="24">
        <v>1</v>
      </c>
      <c r="N7" s="28">
        <v>416.13</v>
      </c>
      <c r="O7" s="29">
        <f>ROUND(N7*13.18%,2)</f>
        <v>54.85</v>
      </c>
      <c r="P7" s="29">
        <f>ROUND((N7+O7)*14%,2)</f>
        <v>65.94</v>
      </c>
      <c r="Q7" s="29">
        <f>ROUND(N7+O7+P7,2)</f>
        <v>536.91999999999996</v>
      </c>
      <c r="R7" s="29">
        <f t="shared" ref="R7:R9" si="0">Q7/L7</f>
        <v>17.897333333333332</v>
      </c>
      <c r="S7" s="19">
        <v>43125</v>
      </c>
      <c r="T7" s="20"/>
      <c r="U7" s="17" t="s">
        <v>40</v>
      </c>
      <c r="V7" s="20"/>
    </row>
    <row r="8" spans="1:23" ht="31.5" customHeight="1" x14ac:dyDescent="0.25">
      <c r="A8" s="21">
        <v>900</v>
      </c>
      <c r="B8" s="22" t="s">
        <v>26</v>
      </c>
      <c r="C8" s="23" t="s">
        <v>36</v>
      </c>
      <c r="D8" s="24">
        <v>723697001</v>
      </c>
      <c r="E8" s="25" t="s">
        <v>28</v>
      </c>
      <c r="F8" s="23" t="s">
        <v>29</v>
      </c>
      <c r="G8" s="23" t="s">
        <v>37</v>
      </c>
      <c r="H8" s="26" t="s">
        <v>31</v>
      </c>
      <c r="I8" s="24">
        <v>36</v>
      </c>
      <c r="J8" s="24" t="s">
        <v>32</v>
      </c>
      <c r="K8" s="24" t="s">
        <v>33</v>
      </c>
      <c r="L8" s="24">
        <v>30</v>
      </c>
      <c r="M8" s="24">
        <v>1</v>
      </c>
      <c r="N8" s="28">
        <v>452.78</v>
      </c>
      <c r="O8" s="29">
        <f>ROUND(N8*13.18%,2)</f>
        <v>59.68</v>
      </c>
      <c r="P8" s="29">
        <f>ROUND((N8+O8)*14%,2)</f>
        <v>71.739999999999995</v>
      </c>
      <c r="Q8" s="29">
        <f>ROUND(N8+O8+P8,2)</f>
        <v>584.20000000000005</v>
      </c>
      <c r="R8" s="29">
        <f t="shared" si="0"/>
        <v>19.473333333333336</v>
      </c>
      <c r="S8" s="19">
        <v>43125</v>
      </c>
      <c r="T8" s="20"/>
      <c r="U8" s="17" t="s">
        <v>40</v>
      </c>
      <c r="V8" s="20"/>
    </row>
    <row r="9" spans="1:23" ht="36.75" customHeight="1" x14ac:dyDescent="0.25">
      <c r="A9" s="21">
        <v>900</v>
      </c>
      <c r="B9" s="22" t="s">
        <v>26</v>
      </c>
      <c r="C9" s="23" t="s">
        <v>38</v>
      </c>
      <c r="D9" s="24">
        <v>723698001</v>
      </c>
      <c r="E9" s="25" t="s">
        <v>28</v>
      </c>
      <c r="F9" s="23" t="s">
        <v>29</v>
      </c>
      <c r="G9" s="23" t="s">
        <v>39</v>
      </c>
      <c r="H9" s="26" t="s">
        <v>31</v>
      </c>
      <c r="I9" s="24">
        <v>54</v>
      </c>
      <c r="J9" s="24" t="s">
        <v>32</v>
      </c>
      <c r="K9" s="24" t="s">
        <v>33</v>
      </c>
      <c r="L9" s="24">
        <v>30</v>
      </c>
      <c r="M9" s="24">
        <v>1</v>
      </c>
      <c r="N9" s="28">
        <v>521.38</v>
      </c>
      <c r="O9" s="29">
        <f>ROUND(N9*13.18%,2)</f>
        <v>68.72</v>
      </c>
      <c r="P9" s="29">
        <f>ROUND((N9+O9)*14%,2)</f>
        <v>82.61</v>
      </c>
      <c r="Q9" s="29">
        <f>ROUND(N9+O9+P9,2)</f>
        <v>672.71</v>
      </c>
      <c r="R9" s="29">
        <f t="shared" si="0"/>
        <v>22.423666666666669</v>
      </c>
      <c r="S9" s="19">
        <v>43125</v>
      </c>
      <c r="T9" s="20"/>
      <c r="U9" s="17" t="s">
        <v>40</v>
      </c>
      <c r="V9" s="20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2018-01-23T06:53:24Z</cp:lastPrinted>
  <dcterms:created xsi:type="dcterms:W3CDTF">2012-08-13T07:02:09Z</dcterms:created>
  <dcterms:modified xsi:type="dcterms:W3CDTF">2018-01-23T06:53:53Z</dcterms:modified>
</cp:coreProperties>
</file>