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calcChain.xml><?xml version="1.0" encoding="utf-8"?>
<calcChain xmlns="http://schemas.openxmlformats.org/spreadsheetml/2006/main">
  <c r="R7" i="1"/>
  <c r="R8"/>
  <c r="R6"/>
  <c r="P8"/>
  <c r="O8"/>
  <c r="N8"/>
  <c r="P7"/>
  <c r="O7"/>
  <c r="N7"/>
  <c r="P6"/>
  <c r="O6"/>
  <c r="N6"/>
</calcChain>
</file>

<file path=xl/sharedStrings.xml><?xml version="1.0" encoding="utf-8"?>
<sst xmlns="http://schemas.openxmlformats.org/spreadsheetml/2006/main" count="54" uniqueCount="41">
  <si>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</si>
  <si>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</si>
  <si>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</si>
  <si>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</si>
  <si>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</si>
  <si>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</si>
  <si>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</si>
  <si>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</si>
  <si>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</si>
  <si>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</si>
  <si>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</si>
  <si>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</si>
  <si>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</si>
  <si>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</si>
  <si>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</si>
  <si>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</si>
  <si>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</si>
  <si>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</si>
  <si>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</si>
  <si>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</si>
  <si>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</si>
  <si>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</si>
  <si>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</si>
  <si>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</si>
  <si>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</si>
  <si>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</si>
  <si>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</si>
  <si>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</si>
  <si>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 xml:space="preserve">Pharmachemie (Pty) Ltd </t>
  </si>
  <si>
    <t>A40/26/0609</t>
  </si>
  <si>
    <t>L01CD</t>
  </si>
  <si>
    <t>PCH-PACLITAXEL 30</t>
  </si>
  <si>
    <t>Paclitaxel</t>
  </si>
  <si>
    <t>mg/5ml</t>
  </si>
  <si>
    <t>INJ</t>
  </si>
  <si>
    <t>A40/26/0610</t>
  </si>
  <si>
    <t>PCH-PACLITAXEL 100</t>
  </si>
  <si>
    <t>mg/16.7ml</t>
  </si>
  <si>
    <t>A40/26/0611</t>
  </si>
  <si>
    <t>PCH-PACLITAXEL 300</t>
  </si>
  <si>
    <t>mg/50ml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</si>
</sst>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_-* #,##0.00_-;\-* #,##0.00_-;_-* &quot;-&quot;??_-;_-@_-"/>
    <numFmt numFmtId="168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4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8" fontId="20" fillId="0" borderId="10" xfId="0" applyNumberFormat="1" applyFont="1" applyFill="1" applyBorder="1" applyAlignment="1">
      <alignment vertical="center" wrapText="1"/>
    </xf>
    <xf numFmtId="168" fontId="20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4" fillId="25" borderId="10" xfId="0" applyNumberFormat="1" applyFont="1" applyFill="1" applyBorder="1" applyAlignment="1">
      <alignment horizontal="right"/>
    </xf>
    <xf numFmtId="2" fontId="24" fillId="25" borderId="10" xfId="0" applyNumberFormat="1" applyFont="1" applyFill="1" applyBorder="1" applyAlignment="1"/>
    <xf numFmtId="2" fontId="24" fillId="25" borderId="10" xfId="0" applyNumberFormat="1" applyFont="1" applyFill="1" applyBorder="1" applyAlignment="1">
      <alignment wrapText="1"/>
    </xf>
    <xf numFmtId="167" fontId="20" fillId="25" borderId="15" xfId="45" applyNumberFormat="1" applyFont="1" applyFill="1" applyBorder="1" applyAlignment="1">
      <alignment horizontal="right" wrapText="1"/>
    </xf>
    <xf numFmtId="2" fontId="24" fillId="25" borderId="15" xfId="0" applyNumberFormat="1" applyFont="1" applyFill="1" applyBorder="1" applyAlignment="1">
      <alignment wrapText="1"/>
    </xf>
    <xf numFmtId="2" fontId="23" fillId="25" borderId="10" xfId="0" applyNumberFormat="1" applyFont="1" applyFill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topLeftCell="J1" zoomScaleSheetLayoutView="100" workbookViewId="0">
      <selection activeCell="O18" sqref="O18"/>
    </sheetView>
  </sheetViews>
  <sheetFormatPr defaultRowHeight="14.4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41.109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5" t="s">
        <v>8</v>
      </c>
      <c r="B1" s="26"/>
      <c r="C1" s="26"/>
      <c r="D1" s="27"/>
      <c r="E1" s="2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3" t="s">
        <v>11</v>
      </c>
      <c r="B4" s="24"/>
      <c r="C4" s="24"/>
      <c r="D4" s="24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28">
        <v>675</v>
      </c>
      <c r="B6" s="29" t="s">
        <v>28</v>
      </c>
      <c r="C6" s="30" t="s">
        <v>29</v>
      </c>
      <c r="D6" s="31">
        <v>714756001</v>
      </c>
      <c r="E6" s="30" t="s">
        <v>30</v>
      </c>
      <c r="F6" s="30" t="s">
        <v>27</v>
      </c>
      <c r="G6" s="30" t="s">
        <v>31</v>
      </c>
      <c r="H6" s="30" t="s">
        <v>32</v>
      </c>
      <c r="I6" s="32">
        <v>30</v>
      </c>
      <c r="J6" s="30" t="s">
        <v>33</v>
      </c>
      <c r="K6" s="30" t="s">
        <v>34</v>
      </c>
      <c r="L6" s="31">
        <v>5</v>
      </c>
      <c r="M6" s="31">
        <v>1</v>
      </c>
      <c r="N6" s="35">
        <f>(Q6/1.14)-O6</f>
        <v>103.42105263157896</v>
      </c>
      <c r="O6" s="36">
        <f>(+Q6/1.14)*0.1</f>
        <v>11.49122807017544</v>
      </c>
      <c r="P6" s="37">
        <f>Q6-(Q6/1.14)</f>
        <v>16.087719298245602</v>
      </c>
      <c r="Q6" s="38">
        <v>131</v>
      </c>
      <c r="R6" s="39">
        <f>Q6/L6</f>
        <v>26.2</v>
      </c>
      <c r="S6" s="20">
        <v>42832</v>
      </c>
      <c r="T6" s="19"/>
      <c r="U6" s="22" t="s">
        <v>26</v>
      </c>
      <c r="V6" s="18"/>
    </row>
    <row r="7" spans="1:23" ht="21">
      <c r="A7" s="28">
        <v>675</v>
      </c>
      <c r="B7" s="33" t="s">
        <v>28</v>
      </c>
      <c r="C7" s="34" t="s">
        <v>35</v>
      </c>
      <c r="D7" s="34">
        <v>714757001</v>
      </c>
      <c r="E7" s="34" t="s">
        <v>30</v>
      </c>
      <c r="F7" s="34" t="s">
        <v>27</v>
      </c>
      <c r="G7" s="34" t="s">
        <v>36</v>
      </c>
      <c r="H7" s="34" t="s">
        <v>32</v>
      </c>
      <c r="I7" s="33">
        <v>100</v>
      </c>
      <c r="J7" s="34" t="s">
        <v>37</v>
      </c>
      <c r="K7" s="34" t="s">
        <v>34</v>
      </c>
      <c r="L7" s="34">
        <v>16.7</v>
      </c>
      <c r="M7" s="34">
        <v>1</v>
      </c>
      <c r="N7" s="35">
        <f>(Q7/1.14)-O7</f>
        <v>345.42631578947373</v>
      </c>
      <c r="O7" s="36">
        <f>(+Q7/1.14)*0.1</f>
        <v>38.380701754385967</v>
      </c>
      <c r="P7" s="37">
        <f>Q7-(Q7/1.14)</f>
        <v>53.732982456140348</v>
      </c>
      <c r="Q7" s="40">
        <v>437.54</v>
      </c>
      <c r="R7" s="39">
        <f t="shared" ref="R7:R8" si="0">Q7/L7</f>
        <v>26.200000000000003</v>
      </c>
      <c r="S7" s="20">
        <v>42832</v>
      </c>
      <c r="T7" s="21"/>
      <c r="U7" s="22" t="s">
        <v>26</v>
      </c>
      <c r="V7" s="21"/>
    </row>
    <row r="8" spans="1:23" ht="21">
      <c r="A8" s="28">
        <v>675</v>
      </c>
      <c r="B8" s="33" t="s">
        <v>28</v>
      </c>
      <c r="C8" s="34" t="s">
        <v>38</v>
      </c>
      <c r="D8" s="34">
        <v>714758001</v>
      </c>
      <c r="E8" s="34" t="s">
        <v>30</v>
      </c>
      <c r="F8" s="34" t="s">
        <v>27</v>
      </c>
      <c r="G8" s="34" t="s">
        <v>39</v>
      </c>
      <c r="H8" s="34" t="s">
        <v>32</v>
      </c>
      <c r="I8" s="33">
        <v>300</v>
      </c>
      <c r="J8" s="34" t="s">
        <v>40</v>
      </c>
      <c r="K8" s="34" t="s">
        <v>34</v>
      </c>
      <c r="L8" s="34">
        <v>50</v>
      </c>
      <c r="M8" s="34">
        <v>1</v>
      </c>
      <c r="N8" s="35">
        <f>(Q8/1.14)-O8</f>
        <v>1034.2105263157896</v>
      </c>
      <c r="O8" s="36">
        <f>(+Q8/1.14)*0.1</f>
        <v>114.9122807017544</v>
      </c>
      <c r="P8" s="37">
        <f>Q8-(Q8/1.14)</f>
        <v>160.87719298245611</v>
      </c>
      <c r="Q8" s="40">
        <v>1310</v>
      </c>
      <c r="R8" s="39">
        <f t="shared" si="0"/>
        <v>26.2</v>
      </c>
      <c r="S8" s="20">
        <v>42832</v>
      </c>
      <c r="T8" s="21"/>
      <c r="U8" s="22" t="s">
        <v>26</v>
      </c>
      <c r="V8" s="2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2017-03-31T09:48:24Z</cp:lastPrinted>
  <dcterms:created xsi:type="dcterms:W3CDTF">2012-08-13T07:02:09Z</dcterms:created>
  <dcterms:modified xsi:type="dcterms:W3CDTF">2017-04-04T06:11:51Z</dcterms:modified>
</cp:coreProperties>
</file>