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Publication" sheetId="1" r:id="rId1"/>
    <sheet name="Not Approved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8"/>
            <rFont val="Tahoma"/>
            <family val="2"/>
          </rPr>
          <t>Medicine registrstion number on SEPA template submitted does not correspond with DoH records</t>
        </r>
      </text>
    </comment>
    <comment ref="C11" authorId="0">
      <text>
        <r>
          <rPr>
            <b/>
            <sz val="8"/>
            <rFont val="Tahoma"/>
            <family val="2"/>
          </rPr>
          <t>Medicine registrstion number on SEPA template submitted does not correspond with DoH records</t>
        </r>
      </text>
    </comment>
    <comment ref="D10" authorId="0">
      <text>
        <r>
          <rPr>
            <b/>
            <sz val="8"/>
            <rFont val="Tahoma"/>
            <family val="2"/>
          </rPr>
          <t>NAPPI code on SEPA template submitted does not correspond with DoH records</t>
        </r>
      </text>
    </comment>
    <comment ref="D11" authorId="0">
      <text>
        <r>
          <rPr>
            <b/>
            <sz val="8"/>
            <rFont val="Tahoma"/>
            <family val="2"/>
          </rPr>
          <t>NAPPI code on SEPA template submitted does not correspond with DoH records</t>
        </r>
      </text>
    </comment>
    <comment ref="P10" authorId="0">
      <text>
        <r>
          <rPr>
            <b/>
            <sz val="8"/>
            <rFont val="Tahoma"/>
            <family val="2"/>
          </rPr>
          <t>The medicine registrstion number and NAPPI code on SEPA template submitted does not correspond with DoH records</t>
        </r>
      </text>
    </comment>
    <comment ref="P11" authorId="0">
      <text>
        <r>
          <rPr>
            <b/>
            <sz val="8"/>
            <rFont val="Tahoma"/>
            <family val="2"/>
          </rPr>
          <t>The medicine registrstion number and NAPPI code on SEPA template submitted does not correspond with DoH records. Note that this product is not discontinued according to historical DoH records</t>
        </r>
      </text>
    </comment>
    <comment ref="G3" authorId="0">
      <text>
        <r>
          <rPr>
            <b/>
            <sz val="8"/>
            <rFont val="Tahoma"/>
            <family val="2"/>
          </rPr>
          <t>Proprietary name updated according to medicine registration  certificate submitted</t>
        </r>
      </text>
    </comment>
    <comment ref="H3" authorId="0">
      <text>
        <r>
          <rPr>
            <b/>
            <sz val="8"/>
            <rFont val="Tahoma"/>
            <family val="2"/>
          </rPr>
          <t>Active ingredient updated according to medicine registration certificate submitted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2" authorId="0">
      <text>
        <r>
          <rPr>
            <b/>
            <sz val="8"/>
            <rFont val="Tahoma"/>
            <family val="2"/>
          </rPr>
          <t>Medicine registrstion number on SEPA template submitted does not correspond with DoH records</t>
        </r>
      </text>
    </comment>
    <comment ref="D2" authorId="0">
      <text>
        <r>
          <rPr>
            <b/>
            <sz val="8"/>
            <rFont val="Tahoma"/>
            <family val="2"/>
          </rPr>
          <t>NAPPI code on SEPA template submitted does not correspond with DoH records</t>
        </r>
      </text>
    </comment>
    <comment ref="P2" authorId="0">
      <text>
        <r>
          <rPr>
            <b/>
            <sz val="8"/>
            <rFont val="Tahoma"/>
            <family val="2"/>
          </rPr>
          <t>The medicine registrstion number and NAPPI code on SEPA template submitted does not correspond with DoH records</t>
        </r>
      </text>
    </comment>
    <comment ref="C3" authorId="0">
      <text>
        <r>
          <rPr>
            <b/>
            <sz val="8"/>
            <rFont val="Tahoma"/>
            <family val="2"/>
          </rPr>
          <t>Medicine registrstion number on SEPA template submitted does not correspond with DoH records</t>
        </r>
      </text>
    </comment>
    <comment ref="D3" authorId="0">
      <text>
        <r>
          <rPr>
            <b/>
            <sz val="8"/>
            <rFont val="Tahoma"/>
            <family val="2"/>
          </rPr>
          <t>NAPPI code on SEPA template submitted does not correspond with DoH records</t>
        </r>
      </text>
    </comment>
    <comment ref="P3" authorId="0">
      <text>
        <r>
          <rPr>
            <b/>
            <sz val="8"/>
            <rFont val="Tahoma"/>
            <family val="2"/>
          </rPr>
          <t>The medicine registrstion number and NAPPI code on SEPA template submitted does not correspond with DoH records. Note that this product is not discontinued according to historical DoH records</t>
        </r>
      </text>
    </comment>
    <comment ref="S3" authorId="0">
      <text>
        <r>
          <rPr>
            <b/>
            <sz val="8"/>
            <rFont val="Tahoma"/>
            <family val="2"/>
          </rPr>
          <t>Product has not been discontinued according to historical DoH records</t>
        </r>
      </text>
    </comment>
  </commentList>
</comments>
</file>

<file path=xl/sharedStrings.xml><?xml version="1.0" encoding="utf-8"?>
<sst xmlns="http://schemas.openxmlformats.org/spreadsheetml/2006/main" count="211" uniqueCount="75">
  <si>
    <t>Applicants MCC Licence No</t>
  </si>
  <si>
    <t>Applicant Name</t>
  </si>
  <si>
    <t>Product MCC Registration No</t>
  </si>
  <si>
    <t>Nappi Code</t>
  </si>
  <si>
    <t xml:space="preserve">ATC 4 </t>
  </si>
  <si>
    <t>Schedule</t>
  </si>
  <si>
    <t>Product Proprietary Name</t>
  </si>
  <si>
    <t>Active Ingredients</t>
  </si>
  <si>
    <t>Strength</t>
  </si>
  <si>
    <t>Unit</t>
  </si>
  <si>
    <t>Pack Size</t>
  </si>
  <si>
    <t>Dosage Form</t>
  </si>
  <si>
    <t>Manufacturer Price</t>
  </si>
  <si>
    <t>Logistics Fee</t>
  </si>
  <si>
    <t>VAT</t>
  </si>
  <si>
    <t>SEP</t>
  </si>
  <si>
    <t>Unit Price</t>
  </si>
  <si>
    <t>Requested Ex-manufacturers Price( Excl VAT)</t>
  </si>
  <si>
    <t>Requested Logistics Fee (Excl VAT)</t>
  </si>
  <si>
    <t>VAT(Value Added Tax) on the sum of the requested Ex-Manufacturer Price and Logistics Fees</t>
  </si>
  <si>
    <t>Requested  Single Exit Price (Incl VAT)</t>
  </si>
  <si>
    <t>Compare VAT</t>
  </si>
  <si>
    <t>Compare SEP</t>
  </si>
  <si>
    <t>Maximum Allowable SEPA(2.14%)</t>
  </si>
  <si>
    <t>New Unit Price</t>
  </si>
  <si>
    <t>Effective Date</t>
  </si>
  <si>
    <t>Status</t>
  </si>
  <si>
    <t>S4</t>
  </si>
  <si>
    <t>mg</t>
  </si>
  <si>
    <t>TAB</t>
  </si>
  <si>
    <t>S5</t>
  </si>
  <si>
    <t>INJ</t>
  </si>
  <si>
    <t>mg/g</t>
  </si>
  <si>
    <t>H.Lundbeck (Pty) Ltd</t>
  </si>
  <si>
    <t>36/1.2/0319</t>
  </si>
  <si>
    <t>N06AB</t>
  </si>
  <si>
    <t>Citalopram</t>
  </si>
  <si>
    <t>38/34/0227</t>
  </si>
  <si>
    <t>N06DX</t>
  </si>
  <si>
    <t>Ebixa 10 mg</t>
  </si>
  <si>
    <t>Memantine</t>
  </si>
  <si>
    <t>38/34/0226</t>
  </si>
  <si>
    <t>Ebixa Drops</t>
  </si>
  <si>
    <t>DRP</t>
  </si>
  <si>
    <t>H. Lundbeck (Pty) Ltd</t>
  </si>
  <si>
    <t>41/5.4.1/0781</t>
  </si>
  <si>
    <t>N04BD</t>
  </si>
  <si>
    <t>AZILECT 1 mg</t>
  </si>
  <si>
    <t>Rasagiline mesylate</t>
  </si>
  <si>
    <t>R/2.6.5/52</t>
  </si>
  <si>
    <t>N05AF</t>
  </si>
  <si>
    <t>Clopixol depot  1ml</t>
  </si>
  <si>
    <t>Zuclopenthixol</t>
  </si>
  <si>
    <t>mg/ml</t>
  </si>
  <si>
    <t>B/2.6.5/1372</t>
  </si>
  <si>
    <t xml:space="preserve">Fluanxol  </t>
  </si>
  <si>
    <t>Flupentixol</t>
  </si>
  <si>
    <t>B/2.6.5/1380</t>
  </si>
  <si>
    <t>G/2.6.5/138</t>
  </si>
  <si>
    <t xml:space="preserve">Fluanxol depot 1ml </t>
  </si>
  <si>
    <t xml:space="preserve">Fluanxol depot 1ml  </t>
  </si>
  <si>
    <t>W/2.6.5/57</t>
  </si>
  <si>
    <t>Clopixol acuphase 1ml</t>
  </si>
  <si>
    <t>T/2.6.5/181</t>
  </si>
  <si>
    <t xml:space="preserve">Clopixol  </t>
  </si>
  <si>
    <t>T/2.6.5/180</t>
  </si>
  <si>
    <t>29/1.2/0232</t>
  </si>
  <si>
    <t xml:space="preserve">Cipramil  </t>
  </si>
  <si>
    <t>Active</t>
  </si>
  <si>
    <t>Cipralex 10mg</t>
  </si>
  <si>
    <t>Escitalopram</t>
  </si>
  <si>
    <t>36/1.2/0321</t>
  </si>
  <si>
    <t>Cipralex  20mg</t>
  </si>
  <si>
    <t>Escitalopram oxalate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</si>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</sst>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.00_);_(* \(#,##0.00\);_(* &quot;-&quot;??_);_(@_)"/>
    <numFmt numFmtId="165" formatCode="#,##0.00;[Red]#,##0.00"/>
    <numFmt numFmtId="166" formatCode="0000000000"/>
    <numFmt numFmtId="167" formatCode="&quot;R&quot;\ #,##0.00"/>
    <numFmt numFmtId="168" formatCode="[$-1010409]General"/>
    <numFmt numFmtId="169" formatCode="[$-1C09]dd\ mmmm\ 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24998000264167786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A5F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17DB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5A5F9"/>
      </left>
      <right style="medium">
        <color rgb="FFD5A5F9"/>
      </right>
      <top style="medium">
        <color rgb="FFD5A5F9"/>
      </top>
      <bottom style="medium">
        <color rgb="FFD5A5F9"/>
      </bottom>
    </border>
    <border>
      <left/>
      <right style="medium">
        <color rgb="FFD5A5F9"/>
      </right>
      <top style="medium">
        <color rgb="FFD5A5F9"/>
      </top>
      <bottom style="medium">
        <color rgb="FFD5A5F9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medium">
        <color rgb="FFD5A5F9"/>
      </left>
      <right style="medium">
        <color rgb="FFD5A5F9"/>
      </right>
      <top style="medium">
        <color rgb="FFD5A5F9"/>
      </top>
      <bottom/>
    </border>
    <border>
      <left style="medium">
        <color rgb="FFD5A5F9"/>
      </left>
      <right/>
      <top style="medium">
        <color rgb="FFD5A5F9"/>
      </top>
      <bottom/>
    </border>
    <border>
      <left style="medium">
        <color rgb="FF00FFFF"/>
      </left>
      <right style="medium">
        <color rgb="FF00FFFF"/>
      </right>
      <top style="medium">
        <color rgb="FF00FFFF"/>
      </top>
      <bottom/>
    </border>
    <border>
      <left style="medium">
        <color rgb="FF00FFFF"/>
      </left>
      <right/>
      <top style="medium">
        <color rgb="FF00FFFF"/>
      </top>
      <bottom/>
    </border>
    <border>
      <left style="medium">
        <color rgb="FFFFFF00"/>
      </left>
      <right style="medium">
        <color rgb="FFFFFF00"/>
      </right>
      <top style="medium">
        <color rgb="FFFFFF00"/>
      </top>
      <bottom/>
    </border>
    <border>
      <left/>
      <right/>
      <top style="medium">
        <color rgb="FFD5A5F9"/>
      </top>
      <bottom/>
    </border>
    <border>
      <left style="double">
        <color rgb="FF00FFFF"/>
      </left>
      <right style="double">
        <color rgb="FF00FFFF"/>
      </right>
      <top style="double">
        <color rgb="FF00FFFF"/>
      </top>
      <bottom style="double">
        <color rgb="FF00FFFF"/>
      </bottom>
    </border>
    <border>
      <left style="medium"/>
      <right style="double">
        <color rgb="FF00FFFF"/>
      </right>
      <top style="medium"/>
      <bottom style="double">
        <color rgb="FF00FFFF"/>
      </bottom>
    </border>
    <border>
      <left style="double">
        <color rgb="FF00FFFF"/>
      </left>
      <right style="double">
        <color rgb="FF00FFFF"/>
      </right>
      <top style="medium"/>
      <bottom style="double">
        <color rgb="FF00FFFF"/>
      </bottom>
    </border>
    <border>
      <left style="double">
        <color rgb="FF00FFFF"/>
      </left>
      <right style="medium"/>
      <top style="medium"/>
      <bottom style="double">
        <color rgb="FF00FFFF"/>
      </bottom>
    </border>
    <border>
      <left style="medium"/>
      <right style="double">
        <color rgb="FF00FFFF"/>
      </right>
      <top style="double">
        <color rgb="FF00FFFF"/>
      </top>
      <bottom style="double">
        <color rgb="FF00FFFF"/>
      </bottom>
    </border>
    <border>
      <left style="double">
        <color rgb="FF00FFFF"/>
      </left>
      <right style="medium"/>
      <top style="double">
        <color rgb="FF00FFFF"/>
      </top>
      <bottom style="double">
        <color rgb="FF00FF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double">
        <color rgb="FF00FFFF"/>
      </top>
      <bottom style="double">
        <color rgb="FF00FFFF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/>
    </xf>
    <xf numFmtId="0" fontId="39" fillId="34" borderId="12" xfId="0" applyFont="1" applyFill="1" applyBorder="1" applyAlignment="1">
      <alignment/>
    </xf>
    <xf numFmtId="166" fontId="41" fillId="33" borderId="13" xfId="57" applyNumberFormat="1" applyFont="1" applyFill="1" applyBorder="1" applyAlignment="1">
      <alignment horizontal="left" vertical="top" wrapText="1"/>
      <protection/>
    </xf>
    <xf numFmtId="0" fontId="41" fillId="33" borderId="13" xfId="57" applyFont="1" applyFill="1" applyBorder="1" applyAlignment="1">
      <alignment horizontal="left" vertical="top" wrapText="1"/>
      <protection/>
    </xf>
    <xf numFmtId="165" fontId="41" fillId="33" borderId="13" xfId="57" applyNumberFormat="1" applyFont="1" applyFill="1" applyBorder="1" applyAlignment="1">
      <alignment horizontal="left" vertical="top" wrapText="1"/>
      <protection/>
    </xf>
    <xf numFmtId="165" fontId="41" fillId="33" borderId="14" xfId="57" applyNumberFormat="1" applyFont="1" applyFill="1" applyBorder="1" applyAlignment="1">
      <alignment horizontal="left" vertical="top" wrapText="1"/>
      <protection/>
    </xf>
    <xf numFmtId="167" fontId="41" fillId="35" borderId="15" xfId="60" applyNumberFormat="1" applyFont="1" applyFill="1" applyBorder="1" applyAlignment="1">
      <alignment horizontal="left" vertical="top" wrapText="1"/>
      <protection/>
    </xf>
    <xf numFmtId="0" fontId="41" fillId="35" borderId="16" xfId="60" applyFont="1" applyFill="1" applyBorder="1" applyAlignment="1">
      <alignment horizontal="left" vertical="top" wrapText="1"/>
      <protection/>
    </xf>
    <xf numFmtId="0" fontId="41" fillId="36" borderId="17" xfId="60" applyFont="1" applyFill="1" applyBorder="1" applyAlignment="1">
      <alignment horizontal="left" vertical="top" wrapText="1"/>
      <protection/>
    </xf>
    <xf numFmtId="0" fontId="41" fillId="37" borderId="18" xfId="60" applyFont="1" applyFill="1" applyBorder="1" applyAlignment="1">
      <alignment horizontal="left" vertical="top" wrapText="1"/>
      <protection/>
    </xf>
    <xf numFmtId="0" fontId="41" fillId="33" borderId="13" xfId="57" applyFont="1" applyFill="1" applyBorder="1" applyAlignment="1">
      <alignment horizontal="right" vertical="top" wrapText="1"/>
      <protection/>
    </xf>
    <xf numFmtId="0" fontId="42" fillId="0" borderId="0" xfId="0" applyFont="1" applyFill="1" applyAlignment="1">
      <alignment horizontal="left" wrapText="1"/>
    </xf>
    <xf numFmtId="166" fontId="6" fillId="0" borderId="19" xfId="0" applyNumberFormat="1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168" fontId="6" fillId="0" borderId="19" xfId="0" applyNumberFormat="1" applyFont="1" applyFill="1" applyBorder="1" applyAlignment="1">
      <alignment horizontal="left" vertical="top" wrapText="1"/>
    </xf>
    <xf numFmtId="165" fontId="6" fillId="0" borderId="19" xfId="0" applyNumberFormat="1" applyFont="1" applyFill="1" applyBorder="1" applyAlignment="1">
      <alignment horizontal="left" vertical="top" wrapText="1"/>
    </xf>
    <xf numFmtId="169" fontId="6" fillId="0" borderId="19" xfId="0" applyNumberFormat="1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horizontal="left" wrapText="1"/>
    </xf>
    <xf numFmtId="2" fontId="42" fillId="0" borderId="19" xfId="0" applyNumberFormat="1" applyFont="1" applyFill="1" applyBorder="1" applyAlignment="1">
      <alignment horizontal="left" vertical="top" wrapText="1"/>
    </xf>
    <xf numFmtId="2" fontId="42" fillId="0" borderId="19" xfId="0" applyNumberFormat="1" applyFont="1" applyFill="1" applyBorder="1" applyAlignment="1">
      <alignment horizontal="left" wrapText="1"/>
    </xf>
    <xf numFmtId="0" fontId="6" fillId="38" borderId="19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168" fontId="6" fillId="33" borderId="19" xfId="0" applyNumberFormat="1" applyFont="1" applyFill="1" applyBorder="1" applyAlignment="1">
      <alignment horizontal="left" vertical="top" wrapText="1"/>
    </xf>
    <xf numFmtId="2" fontId="42" fillId="39" borderId="19" xfId="0" applyNumberFormat="1" applyFont="1" applyFill="1" applyBorder="1" applyAlignment="1">
      <alignment horizontal="left" wrapText="1"/>
    </xf>
    <xf numFmtId="165" fontId="6" fillId="39" borderId="19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64" fontId="42" fillId="0" borderId="19" xfId="0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166" fontId="8" fillId="38" borderId="19" xfId="0" applyNumberFormat="1" applyFont="1" applyFill="1" applyBorder="1" applyAlignment="1">
      <alignment horizontal="left" vertical="top"/>
    </xf>
    <xf numFmtId="0" fontId="8" fillId="38" borderId="19" xfId="0" applyFont="1" applyFill="1" applyBorder="1" applyAlignment="1">
      <alignment horizontal="left" vertical="top" wrapText="1"/>
    </xf>
    <xf numFmtId="1" fontId="8" fillId="38" borderId="19" xfId="0" applyNumberFormat="1" applyFont="1" applyFill="1" applyBorder="1" applyAlignment="1">
      <alignment horizontal="left" vertical="top"/>
    </xf>
    <xf numFmtId="0" fontId="8" fillId="38" borderId="19" xfId="0" applyFont="1" applyFill="1" applyBorder="1" applyAlignment="1">
      <alignment horizontal="left" vertical="top"/>
    </xf>
    <xf numFmtId="4" fontId="8" fillId="38" borderId="19" xfId="0" applyNumberFormat="1" applyFont="1" applyFill="1" applyBorder="1" applyAlignment="1" applyProtection="1">
      <alignment horizontal="left" vertical="top"/>
      <protection hidden="1"/>
    </xf>
    <xf numFmtId="4" fontId="8" fillId="38" borderId="19" xfId="0" applyNumberFormat="1" applyFont="1" applyFill="1" applyBorder="1" applyAlignment="1" applyProtection="1">
      <alignment horizontal="left" vertical="top"/>
      <protection locked="0"/>
    </xf>
    <xf numFmtId="2" fontId="8" fillId="38" borderId="19" xfId="0" applyNumberFormat="1" applyFont="1" applyFill="1" applyBorder="1" applyAlignment="1" applyProtection="1">
      <alignment horizontal="left" vertical="top"/>
      <protection locked="0"/>
    </xf>
    <xf numFmtId="169" fontId="42" fillId="38" borderId="19" xfId="0" applyNumberFormat="1" applyFont="1" applyFill="1" applyBorder="1" applyAlignment="1">
      <alignment horizontal="left" vertical="top"/>
    </xf>
    <xf numFmtId="0" fontId="0" fillId="38" borderId="19" xfId="0" applyFont="1" applyFill="1" applyBorder="1" applyAlignment="1">
      <alignment horizontal="left" vertical="top"/>
    </xf>
    <xf numFmtId="164" fontId="42" fillId="38" borderId="19" xfId="0" applyNumberFormat="1" applyFont="1" applyFill="1" applyBorder="1" applyAlignment="1">
      <alignment horizontal="left" vertical="top"/>
    </xf>
    <xf numFmtId="2" fontId="42" fillId="40" borderId="19" xfId="0" applyNumberFormat="1" applyFont="1" applyFill="1" applyBorder="1" applyAlignment="1">
      <alignment horizontal="left" vertical="top" wrapText="1"/>
    </xf>
    <xf numFmtId="2" fontId="42" fillId="36" borderId="19" xfId="0" applyNumberFormat="1" applyFont="1" applyFill="1" applyBorder="1" applyAlignment="1">
      <alignment horizontal="left" vertical="top" wrapText="1"/>
    </xf>
    <xf numFmtId="164" fontId="42" fillId="39" borderId="19" xfId="0" applyNumberFormat="1" applyFont="1" applyFill="1" applyBorder="1" applyAlignment="1">
      <alignment horizontal="left" vertical="top"/>
    </xf>
    <xf numFmtId="2" fontId="8" fillId="39" borderId="19" xfId="0" applyNumberFormat="1" applyFont="1" applyFill="1" applyBorder="1" applyAlignment="1" applyProtection="1">
      <alignment horizontal="left" vertical="top"/>
      <protection locked="0"/>
    </xf>
    <xf numFmtId="4" fontId="8" fillId="0" borderId="19" xfId="0" applyNumberFormat="1" applyFont="1" applyFill="1" applyBorder="1" applyAlignment="1" applyProtection="1">
      <alignment horizontal="left" vertical="top"/>
      <protection hidden="1"/>
    </xf>
    <xf numFmtId="169" fontId="42" fillId="0" borderId="19" xfId="0" applyNumberFormat="1" applyFont="1" applyFill="1" applyBorder="1" applyAlignment="1">
      <alignment horizontal="left" vertical="top"/>
    </xf>
    <xf numFmtId="166" fontId="41" fillId="8" borderId="20" xfId="57" applyNumberFormat="1" applyFont="1" applyFill="1" applyBorder="1" applyAlignment="1">
      <alignment horizontal="left" vertical="top" wrapText="1"/>
      <protection/>
    </xf>
    <xf numFmtId="0" fontId="41" fillId="8" borderId="21" xfId="57" applyFont="1" applyFill="1" applyBorder="1" applyAlignment="1">
      <alignment horizontal="left" vertical="top" wrapText="1"/>
      <protection/>
    </xf>
    <xf numFmtId="165" fontId="41" fillId="8" borderId="21" xfId="57" applyNumberFormat="1" applyFont="1" applyFill="1" applyBorder="1" applyAlignment="1">
      <alignment horizontal="left" vertical="top" wrapText="1"/>
      <protection/>
    </xf>
    <xf numFmtId="165" fontId="41" fillId="8" borderId="22" xfId="57" applyNumberFormat="1" applyFont="1" applyFill="1" applyBorder="1" applyAlignment="1">
      <alignment horizontal="left" vertical="top" wrapText="1"/>
      <protection/>
    </xf>
    <xf numFmtId="166" fontId="8" fillId="38" borderId="23" xfId="0" applyNumberFormat="1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left"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6" fontId="6" fillId="0" borderId="23" xfId="0" applyNumberFormat="1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33" borderId="24" xfId="0" applyFont="1" applyFill="1" applyBorder="1" applyAlignment="1">
      <alignment horizontal="left" vertical="top" wrapText="1"/>
    </xf>
    <xf numFmtId="0" fontId="0" fillId="41" borderId="27" xfId="0" applyFill="1" applyBorder="1" applyAlignment="1">
      <alignment horizontal="left"/>
    </xf>
    <xf numFmtId="0" fontId="0" fillId="41" borderId="0" xfId="0" applyFill="1" applyBorder="1" applyAlignment="1">
      <alignment/>
    </xf>
    <xf numFmtId="0" fontId="0" fillId="41" borderId="0" xfId="0" applyFill="1" applyBorder="1" applyAlignment="1">
      <alignment horizontal="left"/>
    </xf>
    <xf numFmtId="0" fontId="0" fillId="41" borderId="26" xfId="0" applyFill="1" applyBorder="1" applyAlignment="1">
      <alignment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16"/>
  <sheetViews>
    <sheetView tabSelected="1" zoomScale="118" zoomScaleNormal="118" zoomScalePageLayoutView="0" workbookViewId="0" topLeftCell="O1">
      <pane ySplit="1" topLeftCell="A2" activePane="bottomLeft" state="frozen"/>
      <selection pane="topLeft" activeCell="P1" sqref="P1"/>
      <selection pane="bottomLeft" activeCell="U6" sqref="U6"/>
    </sheetView>
  </sheetViews>
  <sheetFormatPr defaultColWidth="9.140625" defaultRowHeight="15"/>
  <cols>
    <col min="1" max="1" width="23.140625" style="64" customWidth="1"/>
    <col min="2" max="2" width="28.57421875" style="2" customWidth="1"/>
    <col min="3" max="3" width="19.00390625" style="2" customWidth="1"/>
    <col min="4" max="4" width="11.7109375" style="65" customWidth="1"/>
    <col min="5" max="6" width="9.140625" style="2" customWidth="1"/>
    <col min="7" max="7" width="18.7109375" style="2" customWidth="1"/>
    <col min="8" max="8" width="18.421875" style="2" customWidth="1"/>
    <col min="9" max="12" width="9.140625" style="2" customWidth="1"/>
    <col min="13" max="13" width="12.140625" style="2" customWidth="1"/>
    <col min="14" max="17" width="9.140625" style="2" customWidth="1"/>
    <col min="18" max="18" width="16.8515625" style="2" customWidth="1"/>
    <col min="19" max="19" width="12.421875" style="56" customWidth="1"/>
  </cols>
  <sheetData>
    <row r="1" spans="1:19" s="3" customFormat="1" ht="48.75" customHeight="1" thickBot="1">
      <c r="A1" s="49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11</v>
      </c>
      <c r="M1" s="51" t="s">
        <v>12</v>
      </c>
      <c r="N1" s="51" t="s">
        <v>13</v>
      </c>
      <c r="O1" s="51" t="s">
        <v>14</v>
      </c>
      <c r="P1" s="51" t="s">
        <v>15</v>
      </c>
      <c r="Q1" s="51" t="s">
        <v>16</v>
      </c>
      <c r="R1" s="51" t="s">
        <v>25</v>
      </c>
      <c r="S1" s="52" t="s">
        <v>26</v>
      </c>
    </row>
    <row r="2" spans="1:19" s="15" customFormat="1" ht="27" thickBot="1" thickTop="1">
      <c r="A2" s="57">
        <v>570</v>
      </c>
      <c r="B2" s="17" t="s">
        <v>44</v>
      </c>
      <c r="C2" s="17" t="s">
        <v>45</v>
      </c>
      <c r="D2" s="18">
        <v>711769001</v>
      </c>
      <c r="E2" s="17" t="s">
        <v>46</v>
      </c>
      <c r="F2" s="17" t="s">
        <v>27</v>
      </c>
      <c r="G2" s="17" t="s">
        <v>47</v>
      </c>
      <c r="H2" s="17" t="s">
        <v>48</v>
      </c>
      <c r="I2" s="18">
        <v>1</v>
      </c>
      <c r="J2" s="17" t="s">
        <v>28</v>
      </c>
      <c r="K2" s="18">
        <v>28</v>
      </c>
      <c r="L2" s="17" t="s">
        <v>29</v>
      </c>
      <c r="M2" s="19">
        <v>742.97</v>
      </c>
      <c r="N2" s="19">
        <v>20.06</v>
      </c>
      <c r="O2" s="19">
        <v>106.82</v>
      </c>
      <c r="P2" s="19">
        <v>869.85</v>
      </c>
      <c r="Q2" s="19">
        <v>31.07</v>
      </c>
      <c r="R2" s="20">
        <v>40728</v>
      </c>
      <c r="S2" s="58"/>
    </row>
    <row r="3" spans="1:19" s="15" customFormat="1" ht="14.25" thickBot="1" thickTop="1">
      <c r="A3" s="57">
        <v>570</v>
      </c>
      <c r="B3" s="17" t="s">
        <v>33</v>
      </c>
      <c r="C3" s="17" t="s">
        <v>34</v>
      </c>
      <c r="D3" s="18">
        <v>703232001</v>
      </c>
      <c r="E3" s="17" t="s">
        <v>35</v>
      </c>
      <c r="F3" s="17" t="s">
        <v>30</v>
      </c>
      <c r="G3" s="25" t="s">
        <v>69</v>
      </c>
      <c r="H3" s="25" t="s">
        <v>70</v>
      </c>
      <c r="I3" s="18">
        <v>10</v>
      </c>
      <c r="J3" s="17" t="s">
        <v>28</v>
      </c>
      <c r="K3" s="18">
        <v>28</v>
      </c>
      <c r="L3" s="17" t="s">
        <v>29</v>
      </c>
      <c r="M3" s="23">
        <v>176.232356</v>
      </c>
      <c r="N3" s="23">
        <v>22.91020628</v>
      </c>
      <c r="O3" s="23">
        <v>27.879958719200005</v>
      </c>
      <c r="P3" s="44">
        <v>227.02252099920003</v>
      </c>
      <c r="Q3" s="23">
        <v>8.107947178542858</v>
      </c>
      <c r="R3" s="20">
        <v>41002</v>
      </c>
      <c r="S3" s="58"/>
    </row>
    <row r="4" spans="1:19" s="15" customFormat="1" ht="14.25" thickBot="1" thickTop="1">
      <c r="A4" s="57">
        <v>570</v>
      </c>
      <c r="B4" s="17" t="s">
        <v>33</v>
      </c>
      <c r="C4" s="17" t="s">
        <v>66</v>
      </c>
      <c r="D4" s="18">
        <v>810622009</v>
      </c>
      <c r="E4" s="17" t="s">
        <v>35</v>
      </c>
      <c r="F4" s="17" t="s">
        <v>30</v>
      </c>
      <c r="G4" s="17" t="s">
        <v>67</v>
      </c>
      <c r="H4" s="17" t="s">
        <v>36</v>
      </c>
      <c r="I4" s="18">
        <v>20</v>
      </c>
      <c r="J4" s="17" t="s">
        <v>28</v>
      </c>
      <c r="K4" s="18">
        <v>28</v>
      </c>
      <c r="L4" s="17" t="s">
        <v>29</v>
      </c>
      <c r="M4" s="23">
        <v>231.17</v>
      </c>
      <c r="N4" s="23">
        <v>30.0521</v>
      </c>
      <c r="O4" s="23">
        <v>36.571094</v>
      </c>
      <c r="P4" s="43">
        <v>297.793194</v>
      </c>
      <c r="Q4" s="23">
        <v>10.635471214285715</v>
      </c>
      <c r="R4" s="20">
        <v>41002</v>
      </c>
      <c r="S4" s="58"/>
    </row>
    <row r="5" spans="1:19" s="15" customFormat="1" ht="27" thickBot="1" thickTop="1">
      <c r="A5" s="57">
        <v>570</v>
      </c>
      <c r="B5" s="17" t="s">
        <v>33</v>
      </c>
      <c r="C5" s="17" t="s">
        <v>61</v>
      </c>
      <c r="D5" s="18">
        <v>786934018</v>
      </c>
      <c r="E5" s="17" t="s">
        <v>50</v>
      </c>
      <c r="F5" s="17" t="s">
        <v>30</v>
      </c>
      <c r="G5" s="17" t="s">
        <v>62</v>
      </c>
      <c r="H5" s="17" t="s">
        <v>52</v>
      </c>
      <c r="I5" s="18">
        <v>50</v>
      </c>
      <c r="J5" s="17" t="s">
        <v>53</v>
      </c>
      <c r="K5" s="18">
        <v>1</v>
      </c>
      <c r="L5" s="17" t="s">
        <v>31</v>
      </c>
      <c r="M5" s="23">
        <v>72.48867628800001</v>
      </c>
      <c r="N5" s="23">
        <v>9.423527917440001</v>
      </c>
      <c r="O5" s="23">
        <v>11.467708588761601</v>
      </c>
      <c r="P5" s="44">
        <v>93.3799127942016</v>
      </c>
      <c r="Q5" s="23">
        <v>93.3799127942016</v>
      </c>
      <c r="R5" s="20">
        <v>41002</v>
      </c>
      <c r="S5" s="58"/>
    </row>
    <row r="6" spans="1:19" s="15" customFormat="1" ht="27" thickBot="1" thickTop="1">
      <c r="A6" s="57">
        <v>570</v>
      </c>
      <c r="B6" s="17" t="s">
        <v>33</v>
      </c>
      <c r="C6" s="17" t="s">
        <v>49</v>
      </c>
      <c r="D6" s="18">
        <v>714852007</v>
      </c>
      <c r="E6" s="17" t="s">
        <v>50</v>
      </c>
      <c r="F6" s="17" t="s">
        <v>30</v>
      </c>
      <c r="G6" s="17" t="s">
        <v>51</v>
      </c>
      <c r="H6" s="17" t="s">
        <v>52</v>
      </c>
      <c r="I6" s="18">
        <v>200</v>
      </c>
      <c r="J6" s="17" t="s">
        <v>53</v>
      </c>
      <c r="K6" s="18">
        <v>1</v>
      </c>
      <c r="L6" s="17" t="s">
        <v>31</v>
      </c>
      <c r="M6" s="23">
        <v>60.00500292000001</v>
      </c>
      <c r="N6" s="23">
        <v>7.800650379600001</v>
      </c>
      <c r="O6" s="23">
        <v>9.492791461944002</v>
      </c>
      <c r="P6" s="44">
        <v>77.298444761544</v>
      </c>
      <c r="Q6" s="23">
        <v>77.298444761544</v>
      </c>
      <c r="R6" s="20">
        <v>41002</v>
      </c>
      <c r="S6" s="58"/>
    </row>
    <row r="7" spans="1:19" s="15" customFormat="1" ht="27" thickBot="1" thickTop="1">
      <c r="A7" s="57">
        <v>570</v>
      </c>
      <c r="B7" s="17" t="s">
        <v>33</v>
      </c>
      <c r="C7" s="17" t="s">
        <v>49</v>
      </c>
      <c r="D7" s="18">
        <v>714852023</v>
      </c>
      <c r="E7" s="17" t="s">
        <v>50</v>
      </c>
      <c r="F7" s="17" t="s">
        <v>30</v>
      </c>
      <c r="G7" s="17" t="s">
        <v>51</v>
      </c>
      <c r="H7" s="17" t="s">
        <v>52</v>
      </c>
      <c r="I7" s="18">
        <v>200</v>
      </c>
      <c r="J7" s="17" t="s">
        <v>53</v>
      </c>
      <c r="K7" s="18">
        <v>5</v>
      </c>
      <c r="L7" s="17" t="s">
        <v>31</v>
      </c>
      <c r="M7" s="23">
        <v>299.981135256</v>
      </c>
      <c r="N7" s="23">
        <v>38.99754758328</v>
      </c>
      <c r="O7" s="23">
        <v>47.45701559749921</v>
      </c>
      <c r="P7" s="44">
        <v>386.4356984367792</v>
      </c>
      <c r="Q7" s="23">
        <v>77.28713968735585</v>
      </c>
      <c r="R7" s="20">
        <v>41002</v>
      </c>
      <c r="S7" s="58"/>
    </row>
    <row r="8" spans="1:19" s="15" customFormat="1" ht="14.25" thickBot="1" thickTop="1">
      <c r="A8" s="57">
        <v>570</v>
      </c>
      <c r="B8" s="17" t="s">
        <v>33</v>
      </c>
      <c r="C8" s="17" t="s">
        <v>65</v>
      </c>
      <c r="D8" s="18">
        <v>796751005</v>
      </c>
      <c r="E8" s="17" t="s">
        <v>50</v>
      </c>
      <c r="F8" s="17" t="s">
        <v>30</v>
      </c>
      <c r="G8" s="17" t="s">
        <v>64</v>
      </c>
      <c r="H8" s="17" t="s">
        <v>52</v>
      </c>
      <c r="I8" s="18">
        <v>2</v>
      </c>
      <c r="J8" s="17" t="s">
        <v>28</v>
      </c>
      <c r="K8" s="18">
        <v>100</v>
      </c>
      <c r="L8" s="17" t="s">
        <v>29</v>
      </c>
      <c r="M8" s="23">
        <v>80.00301394800002</v>
      </c>
      <c r="N8" s="23">
        <v>10.400391813240002</v>
      </c>
      <c r="O8" s="23">
        <v>12.656476806573604</v>
      </c>
      <c r="P8" s="44">
        <v>103.05988256781363</v>
      </c>
      <c r="Q8" s="23">
        <v>1.0305988256781362</v>
      </c>
      <c r="R8" s="20">
        <v>41002</v>
      </c>
      <c r="S8" s="58"/>
    </row>
    <row r="9" spans="1:19" s="15" customFormat="1" ht="14.25" thickBot="1" thickTop="1">
      <c r="A9" s="57">
        <v>570</v>
      </c>
      <c r="B9" s="17" t="s">
        <v>33</v>
      </c>
      <c r="C9" s="17" t="s">
        <v>63</v>
      </c>
      <c r="D9" s="18">
        <v>789798018</v>
      </c>
      <c r="E9" s="17" t="s">
        <v>50</v>
      </c>
      <c r="F9" s="17" t="s">
        <v>30</v>
      </c>
      <c r="G9" s="17" t="s">
        <v>64</v>
      </c>
      <c r="H9" s="17" t="s">
        <v>52</v>
      </c>
      <c r="I9" s="18">
        <v>10</v>
      </c>
      <c r="J9" s="17" t="s">
        <v>28</v>
      </c>
      <c r="K9" s="18">
        <v>100</v>
      </c>
      <c r="L9" s="17" t="s">
        <v>29</v>
      </c>
      <c r="M9" s="23">
        <v>199.31095028400003</v>
      </c>
      <c r="N9" s="23">
        <v>25.910423536920003</v>
      </c>
      <c r="O9" s="23">
        <v>31.530992334928808</v>
      </c>
      <c r="P9" s="44">
        <v>256.75236615584885</v>
      </c>
      <c r="Q9" s="23">
        <v>2.5675236615584884</v>
      </c>
      <c r="R9" s="20">
        <v>41002</v>
      </c>
      <c r="S9" s="58"/>
    </row>
    <row r="10" spans="1:19" s="15" customFormat="1" ht="14.25" thickBot="1" thickTop="1">
      <c r="A10" s="57">
        <v>570</v>
      </c>
      <c r="B10" s="17" t="s">
        <v>33</v>
      </c>
      <c r="C10" s="26" t="s">
        <v>37</v>
      </c>
      <c r="D10" s="27">
        <v>705592001</v>
      </c>
      <c r="E10" s="17" t="s">
        <v>38</v>
      </c>
      <c r="F10" s="17" t="s">
        <v>27</v>
      </c>
      <c r="G10" s="17" t="s">
        <v>39</v>
      </c>
      <c r="H10" s="17" t="s">
        <v>40</v>
      </c>
      <c r="I10" s="18">
        <v>10</v>
      </c>
      <c r="J10" s="17" t="s">
        <v>28</v>
      </c>
      <c r="K10" s="18">
        <v>56</v>
      </c>
      <c r="L10" s="17" t="s">
        <v>29</v>
      </c>
      <c r="M10" s="19">
        <v>526.8</v>
      </c>
      <c r="N10" s="19">
        <v>68.48</v>
      </c>
      <c r="O10" s="19">
        <v>83.34</v>
      </c>
      <c r="P10" s="29">
        <v>678.62</v>
      </c>
      <c r="Q10" s="19">
        <v>13.57</v>
      </c>
      <c r="R10" s="20">
        <v>39935</v>
      </c>
      <c r="S10" s="58" t="s">
        <v>74</v>
      </c>
    </row>
    <row r="11" spans="1:19" s="15" customFormat="1" ht="14.25" thickBot="1" thickTop="1">
      <c r="A11" s="57">
        <v>570</v>
      </c>
      <c r="B11" s="17" t="s">
        <v>33</v>
      </c>
      <c r="C11" s="26" t="s">
        <v>41</v>
      </c>
      <c r="D11" s="27">
        <v>706181001</v>
      </c>
      <c r="E11" s="17" t="s">
        <v>38</v>
      </c>
      <c r="F11" s="17" t="s">
        <v>30</v>
      </c>
      <c r="G11" s="17" t="s">
        <v>42</v>
      </c>
      <c r="H11" s="17" t="s">
        <v>40</v>
      </c>
      <c r="I11" s="18">
        <v>10</v>
      </c>
      <c r="J11" s="17" t="s">
        <v>32</v>
      </c>
      <c r="K11" s="18">
        <v>50</v>
      </c>
      <c r="L11" s="17" t="s">
        <v>43</v>
      </c>
      <c r="M11" s="19">
        <v>526.8</v>
      </c>
      <c r="N11" s="19">
        <v>68.48</v>
      </c>
      <c r="O11" s="19">
        <v>83.34</v>
      </c>
      <c r="P11" s="29">
        <v>678.62</v>
      </c>
      <c r="Q11" s="19">
        <v>12.12</v>
      </c>
      <c r="R11" s="20">
        <v>39935</v>
      </c>
      <c r="S11" s="59"/>
    </row>
    <row r="12" spans="1:19" s="15" customFormat="1" ht="27" thickBot="1" thickTop="1">
      <c r="A12" s="57">
        <v>570</v>
      </c>
      <c r="B12" s="17" t="s">
        <v>33</v>
      </c>
      <c r="C12" s="17" t="s">
        <v>58</v>
      </c>
      <c r="D12" s="18">
        <v>726672004</v>
      </c>
      <c r="E12" s="17" t="s">
        <v>50</v>
      </c>
      <c r="F12" s="17" t="s">
        <v>30</v>
      </c>
      <c r="G12" s="17" t="s">
        <v>59</v>
      </c>
      <c r="H12" s="17" t="s">
        <v>56</v>
      </c>
      <c r="I12" s="18">
        <v>20</v>
      </c>
      <c r="J12" s="17" t="s">
        <v>53</v>
      </c>
      <c r="K12" s="18">
        <v>1</v>
      </c>
      <c r="L12" s="17" t="s">
        <v>31</v>
      </c>
      <c r="M12" s="23">
        <v>48.55249413600001</v>
      </c>
      <c r="N12" s="23">
        <v>6.311824237680002</v>
      </c>
      <c r="O12" s="23">
        <v>7.681004572315202</v>
      </c>
      <c r="P12" s="43">
        <v>62.54</v>
      </c>
      <c r="Q12" s="23">
        <v>62.54</v>
      </c>
      <c r="R12" s="20">
        <v>41002</v>
      </c>
      <c r="S12" s="58"/>
    </row>
    <row r="13" spans="1:19" s="15" customFormat="1" ht="27" thickBot="1" thickTop="1">
      <c r="A13" s="57">
        <v>570</v>
      </c>
      <c r="B13" s="17" t="s">
        <v>33</v>
      </c>
      <c r="C13" s="17" t="s">
        <v>58</v>
      </c>
      <c r="D13" s="18">
        <v>726672025</v>
      </c>
      <c r="E13" s="17" t="s">
        <v>50</v>
      </c>
      <c r="F13" s="17" t="s">
        <v>30</v>
      </c>
      <c r="G13" s="17" t="s">
        <v>60</v>
      </c>
      <c r="H13" s="17" t="s">
        <v>56</v>
      </c>
      <c r="I13" s="18">
        <v>20</v>
      </c>
      <c r="J13" s="17" t="s">
        <v>53</v>
      </c>
      <c r="K13" s="18">
        <v>5</v>
      </c>
      <c r="L13" s="17" t="s">
        <v>31</v>
      </c>
      <c r="M13" s="23">
        <v>242.77344051600005</v>
      </c>
      <c r="N13" s="23">
        <v>31.560547267080008</v>
      </c>
      <c r="O13" s="23">
        <v>38.406758289631206</v>
      </c>
      <c r="P13" s="44">
        <v>312.74074607271126</v>
      </c>
      <c r="Q13" s="23">
        <v>62.54814921454225</v>
      </c>
      <c r="R13" s="20">
        <v>41002</v>
      </c>
      <c r="S13" s="58"/>
    </row>
    <row r="14" spans="1:19" s="15" customFormat="1" ht="14.25" thickBot="1" thickTop="1">
      <c r="A14" s="57">
        <v>570</v>
      </c>
      <c r="B14" s="17" t="s">
        <v>33</v>
      </c>
      <c r="C14" s="17" t="s">
        <v>54</v>
      </c>
      <c r="D14" s="18">
        <v>726656003</v>
      </c>
      <c r="E14" s="17" t="s">
        <v>50</v>
      </c>
      <c r="F14" s="17" t="s">
        <v>30</v>
      </c>
      <c r="G14" s="17" t="s">
        <v>55</v>
      </c>
      <c r="H14" s="17" t="s">
        <v>56</v>
      </c>
      <c r="I14" s="18">
        <v>0.5</v>
      </c>
      <c r="J14" s="17" t="s">
        <v>28</v>
      </c>
      <c r="K14" s="18">
        <v>30</v>
      </c>
      <c r="L14" s="17" t="s">
        <v>29</v>
      </c>
      <c r="M14" s="23">
        <v>154.049406948</v>
      </c>
      <c r="N14" s="23">
        <v>20.026422903240004</v>
      </c>
      <c r="O14" s="23">
        <v>24.370616179173606</v>
      </c>
      <c r="P14" s="44">
        <v>198.44644603041363</v>
      </c>
      <c r="Q14" s="23">
        <v>6.614881534347121</v>
      </c>
      <c r="R14" s="20">
        <v>41002</v>
      </c>
      <c r="S14" s="58"/>
    </row>
    <row r="15" spans="1:19" s="15" customFormat="1" ht="14.25" thickBot="1" thickTop="1">
      <c r="A15" s="57">
        <v>570</v>
      </c>
      <c r="B15" s="17" t="s">
        <v>33</v>
      </c>
      <c r="C15" s="17" t="s">
        <v>57</v>
      </c>
      <c r="D15" s="18">
        <v>726664006</v>
      </c>
      <c r="E15" s="17" t="s">
        <v>50</v>
      </c>
      <c r="F15" s="17" t="s">
        <v>30</v>
      </c>
      <c r="G15" s="17" t="s">
        <v>55</v>
      </c>
      <c r="H15" s="17" t="s">
        <v>56</v>
      </c>
      <c r="I15" s="18">
        <v>1</v>
      </c>
      <c r="J15" s="17" t="s">
        <v>28</v>
      </c>
      <c r="K15" s="18">
        <v>30</v>
      </c>
      <c r="L15" s="17" t="s">
        <v>29</v>
      </c>
      <c r="M15" s="23">
        <v>217.10402427600002</v>
      </c>
      <c r="N15" s="23">
        <v>28.223523155880002</v>
      </c>
      <c r="O15" s="23">
        <v>34.345856640463204</v>
      </c>
      <c r="P15" s="44">
        <v>279.6734040723432</v>
      </c>
      <c r="Q15" s="23">
        <v>9.32244680241144</v>
      </c>
      <c r="R15" s="20">
        <v>41002</v>
      </c>
      <c r="S15" s="58"/>
    </row>
    <row r="16" spans="1:19" s="32" customFormat="1" ht="16.5" thickBot="1" thickTop="1">
      <c r="A16" s="60"/>
      <c r="B16" s="61"/>
      <c r="C16" s="61"/>
      <c r="D16" s="62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3"/>
    </row>
    <row r="17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V4"/>
  <sheetViews>
    <sheetView zoomScalePageLayoutView="0" workbookViewId="0" topLeftCell="V1">
      <selection activeCell="Z8" sqref="Z8"/>
    </sheetView>
  </sheetViews>
  <sheetFormatPr defaultColWidth="9.140625" defaultRowHeight="15"/>
  <cols>
    <col min="1" max="1" width="18.28125" style="1" customWidth="1"/>
    <col min="2" max="2" width="27.421875" style="1" customWidth="1"/>
    <col min="3" max="3" width="15.8515625" style="1" customWidth="1"/>
    <col min="4" max="4" width="10.00390625" style="1" bestFit="1" customWidth="1"/>
    <col min="5" max="6" width="9.140625" style="1" customWidth="1"/>
    <col min="7" max="7" width="24.421875" style="1" customWidth="1"/>
    <col min="8" max="8" width="18.28125" style="1" customWidth="1"/>
    <col min="9" max="12" width="9.140625" style="1" customWidth="1"/>
    <col min="13" max="13" width="13.28125" style="1" customWidth="1"/>
    <col min="14" max="17" width="9.140625" style="1" customWidth="1"/>
    <col min="18" max="18" width="24.7109375" style="1" customWidth="1"/>
    <col min="19" max="19" width="18.7109375" style="1" customWidth="1"/>
    <col min="20" max="20" width="28.00390625" style="1" customWidth="1"/>
    <col min="21" max="21" width="18.57421875" style="1" customWidth="1"/>
    <col min="22" max="22" width="29.57421875" style="1" customWidth="1"/>
    <col min="23" max="24" width="14.00390625" style="1" customWidth="1"/>
    <col min="25" max="25" width="11.00390625" style="2" customWidth="1"/>
    <col min="26" max="26" width="9.140625" style="1" customWidth="1"/>
    <col min="27" max="27" width="18.140625" style="1" customWidth="1"/>
    <col min="28" max="16384" width="9.140625" style="1" customWidth="1"/>
  </cols>
  <sheetData>
    <row r="1" spans="1:256" s="3" customFormat="1" ht="48.75" customHeight="1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14" t="s">
        <v>10</v>
      </c>
      <c r="L1" s="7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25</v>
      </c>
      <c r="S1" s="9" t="s">
        <v>26</v>
      </c>
      <c r="T1" s="10" t="s">
        <v>17</v>
      </c>
      <c r="U1" s="10" t="s">
        <v>18</v>
      </c>
      <c r="V1" s="10" t="s">
        <v>19</v>
      </c>
      <c r="W1" s="10" t="s">
        <v>20</v>
      </c>
      <c r="X1" s="11" t="s">
        <v>24</v>
      </c>
      <c r="Y1" s="12" t="s">
        <v>21</v>
      </c>
      <c r="Z1" s="12" t="s">
        <v>22</v>
      </c>
      <c r="AA1" s="13" t="s">
        <v>23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7" s="15" customFormat="1" ht="14.25" thickBot="1" thickTop="1">
      <c r="A2" s="16">
        <v>570</v>
      </c>
      <c r="B2" s="17" t="s">
        <v>33</v>
      </c>
      <c r="C2" s="26" t="s">
        <v>37</v>
      </c>
      <c r="D2" s="27">
        <v>705592001</v>
      </c>
      <c r="E2" s="17" t="s">
        <v>38</v>
      </c>
      <c r="F2" s="17" t="s">
        <v>27</v>
      </c>
      <c r="G2" s="17" t="s">
        <v>39</v>
      </c>
      <c r="H2" s="17" t="s">
        <v>40</v>
      </c>
      <c r="I2" s="18">
        <v>10</v>
      </c>
      <c r="J2" s="17" t="s">
        <v>28</v>
      </c>
      <c r="K2" s="18">
        <v>56</v>
      </c>
      <c r="L2" s="17" t="s">
        <v>29</v>
      </c>
      <c r="M2" s="19">
        <v>526.8</v>
      </c>
      <c r="N2" s="19">
        <v>68.48</v>
      </c>
      <c r="O2" s="19">
        <v>83.34</v>
      </c>
      <c r="P2" s="29">
        <v>678.62</v>
      </c>
      <c r="Q2" s="19">
        <v>13.57</v>
      </c>
      <c r="R2" s="20">
        <v>39935</v>
      </c>
      <c r="S2" s="17"/>
      <c r="T2" s="23">
        <v>538.07352</v>
      </c>
      <c r="U2" s="24">
        <v>69.9495576</v>
      </c>
      <c r="V2" s="24">
        <v>85.12323086400002</v>
      </c>
      <c r="W2" s="28">
        <v>693.1463084640001</v>
      </c>
      <c r="X2" s="24">
        <v>12.377612651142858</v>
      </c>
      <c r="Y2" s="23">
        <f>(T2+U2)*0.14</f>
        <v>85.12323086400002</v>
      </c>
      <c r="Z2" s="23">
        <f>T2+U2+V2</f>
        <v>693.1463084640001</v>
      </c>
      <c r="AA2" s="24">
        <f>P2*1.0214</f>
        <v>693.142468</v>
      </c>
    </row>
    <row r="3" spans="1:27" s="15" customFormat="1" ht="14.25" thickBot="1" thickTop="1">
      <c r="A3" s="16">
        <v>570</v>
      </c>
      <c r="B3" s="17" t="s">
        <v>33</v>
      </c>
      <c r="C3" s="26" t="s">
        <v>41</v>
      </c>
      <c r="D3" s="27">
        <v>706181001</v>
      </c>
      <c r="E3" s="17" t="s">
        <v>38</v>
      </c>
      <c r="F3" s="17" t="s">
        <v>30</v>
      </c>
      <c r="G3" s="17" t="s">
        <v>42</v>
      </c>
      <c r="H3" s="17" t="s">
        <v>40</v>
      </c>
      <c r="I3" s="18">
        <v>10</v>
      </c>
      <c r="J3" s="17" t="s">
        <v>32</v>
      </c>
      <c r="K3" s="18">
        <v>50</v>
      </c>
      <c r="L3" s="17" t="s">
        <v>43</v>
      </c>
      <c r="M3" s="19">
        <v>526.8</v>
      </c>
      <c r="N3" s="19">
        <v>68.48</v>
      </c>
      <c r="O3" s="19">
        <v>83.34</v>
      </c>
      <c r="P3" s="29">
        <v>678.62</v>
      </c>
      <c r="Q3" s="19">
        <v>12.12</v>
      </c>
      <c r="R3" s="20">
        <v>39935</v>
      </c>
      <c r="S3" s="26" t="s">
        <v>68</v>
      </c>
      <c r="T3" s="21"/>
      <c r="U3" s="22"/>
      <c r="V3" s="22"/>
      <c r="W3" s="22"/>
      <c r="X3" s="22"/>
      <c r="Y3" s="23"/>
      <c r="Z3" s="23"/>
      <c r="AA3" s="24">
        <f>P3*1.0214</f>
        <v>693.142468</v>
      </c>
    </row>
    <row r="4" spans="1:27" s="30" customFormat="1" ht="27" thickBot="1" thickTop="1">
      <c r="A4" s="33">
        <v>570</v>
      </c>
      <c r="B4" s="34" t="s">
        <v>33</v>
      </c>
      <c r="C4" s="34" t="s">
        <v>71</v>
      </c>
      <c r="D4" s="35">
        <v>709647001</v>
      </c>
      <c r="E4" s="34" t="s">
        <v>35</v>
      </c>
      <c r="F4" s="34" t="s">
        <v>30</v>
      </c>
      <c r="G4" s="25" t="s">
        <v>72</v>
      </c>
      <c r="H4" s="34" t="s">
        <v>73</v>
      </c>
      <c r="I4" s="34">
        <v>20</v>
      </c>
      <c r="J4" s="34" t="s">
        <v>28</v>
      </c>
      <c r="K4" s="36">
        <v>28</v>
      </c>
      <c r="L4" s="36" t="s">
        <v>29</v>
      </c>
      <c r="M4" s="37">
        <v>324.024</v>
      </c>
      <c r="N4" s="37">
        <v>42.12</v>
      </c>
      <c r="O4" s="38">
        <v>51.26</v>
      </c>
      <c r="P4" s="39">
        <v>417.4</v>
      </c>
      <c r="Q4" s="37">
        <v>14.91</v>
      </c>
      <c r="R4" s="40">
        <v>39542</v>
      </c>
      <c r="S4" s="41"/>
      <c r="T4" s="42">
        <f>M4*1.0214</f>
        <v>330.95811360000005</v>
      </c>
      <c r="U4" s="42">
        <f>T4*0.13</f>
        <v>43.02455476800001</v>
      </c>
      <c r="V4" s="42">
        <f>(T4+U4)*0.14</f>
        <v>52.357573571520014</v>
      </c>
      <c r="W4" s="45">
        <f>T4+U4+V4</f>
        <v>426.34024193952007</v>
      </c>
      <c r="X4" s="31">
        <f>W4/K4</f>
        <v>15.226437212125717</v>
      </c>
      <c r="Y4" s="23">
        <f>(T4+U4)*0.14</f>
        <v>52.357573571520014</v>
      </c>
      <c r="Z4" s="23">
        <f>T4+U4+V4</f>
        <v>426.34024193952007</v>
      </c>
      <c r="AA4" s="24">
        <f>P4*1.0214</f>
        <v>426.33236</v>
      </c>
    </row>
    <row r="5" ht="15.75" thickTop="1"/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M1">
      <selection activeCell="V3" sqref="U3:V3"/>
    </sheetView>
  </sheetViews>
  <sheetFormatPr defaultColWidth="9.140625" defaultRowHeight="15"/>
  <cols>
    <col min="1" max="1" width="11.00390625" style="55" bestFit="1" customWidth="1"/>
    <col min="2" max="3" width="9.140625" style="2" customWidth="1"/>
    <col min="4" max="4" width="10.00390625" style="2" bestFit="1" customWidth="1"/>
    <col min="5" max="17" width="9.140625" style="2" customWidth="1"/>
    <col min="18" max="18" width="11.7109375" style="2" bestFit="1" customWidth="1"/>
    <col min="19" max="19" width="9.140625" style="56" customWidth="1"/>
  </cols>
  <sheetData>
    <row r="1" spans="1:19" s="3" customFormat="1" ht="48.75" customHeight="1" thickBot="1">
      <c r="A1" s="49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50" t="s">
        <v>9</v>
      </c>
      <c r="K1" s="50" t="s">
        <v>10</v>
      </c>
      <c r="L1" s="50" t="s">
        <v>11</v>
      </c>
      <c r="M1" s="51" t="s">
        <v>12</v>
      </c>
      <c r="N1" s="51" t="s">
        <v>13</v>
      </c>
      <c r="O1" s="51" t="s">
        <v>14</v>
      </c>
      <c r="P1" s="51" t="s">
        <v>15</v>
      </c>
      <c r="Q1" s="51" t="s">
        <v>16</v>
      </c>
      <c r="R1" s="51" t="s">
        <v>25</v>
      </c>
      <c r="S1" s="52" t="s">
        <v>26</v>
      </c>
    </row>
    <row r="2" spans="1:19" s="30" customFormat="1" ht="39.75" thickBot="1" thickTop="1">
      <c r="A2" s="53">
        <v>570</v>
      </c>
      <c r="B2" s="34" t="s">
        <v>33</v>
      </c>
      <c r="C2" s="34" t="s">
        <v>71</v>
      </c>
      <c r="D2" s="35">
        <v>709647001</v>
      </c>
      <c r="E2" s="34" t="s">
        <v>35</v>
      </c>
      <c r="F2" s="34" t="s">
        <v>30</v>
      </c>
      <c r="G2" s="25" t="s">
        <v>72</v>
      </c>
      <c r="H2" s="34" t="s">
        <v>73</v>
      </c>
      <c r="I2" s="34">
        <v>20</v>
      </c>
      <c r="J2" s="34" t="s">
        <v>28</v>
      </c>
      <c r="K2" s="36">
        <v>28</v>
      </c>
      <c r="L2" s="36" t="s">
        <v>29</v>
      </c>
      <c r="M2" s="37">
        <v>324.024</v>
      </c>
      <c r="N2" s="37">
        <v>42.12</v>
      </c>
      <c r="O2" s="38">
        <v>51.26</v>
      </c>
      <c r="P2" s="46">
        <v>417.4</v>
      </c>
      <c r="Q2" s="47">
        <v>14.91</v>
      </c>
      <c r="R2" s="48">
        <v>39542</v>
      </c>
      <c r="S2" s="54"/>
    </row>
    <row r="3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Mahlogonolo</dc:creator>
  <cp:keywords/>
  <dc:description/>
  <cp:lastModifiedBy>Your User Name</cp:lastModifiedBy>
  <dcterms:created xsi:type="dcterms:W3CDTF">2012-01-24T07:46:48Z</dcterms:created>
  <dcterms:modified xsi:type="dcterms:W3CDTF">2012-03-23T11:02:31Z</dcterms:modified>
  <cp:category/>
  <cp:version/>
  <cp:contentType/>
  <cp:contentStatus/>
</cp:coreProperties>
</file>